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90" windowWidth="12435" windowHeight="4365" activeTab="2"/>
  </bookViews>
  <sheets>
    <sheet name="Вводная часть" sheetId="1" r:id="rId1"/>
    <sheet name="Доходы" sheetId="2" r:id="rId2"/>
    <sheet name="Расходы" sheetId="3" r:id="rId3"/>
  </sheets>
  <calcPr calcId="162913"/>
</workbook>
</file>

<file path=xl/calcChain.xml><?xml version="1.0" encoding="utf-8"?>
<calcChain xmlns="http://schemas.openxmlformats.org/spreadsheetml/2006/main">
  <c r="B62" i="1" l="1"/>
  <c r="E4" i="2" l="1"/>
  <c r="D4" i="2"/>
  <c r="C4" i="2"/>
  <c r="C4" i="3"/>
  <c r="C83" i="1" l="1"/>
  <c r="D83" i="1"/>
  <c r="D82" i="1" s="1"/>
  <c r="B83" i="1"/>
  <c r="B34" i="1"/>
  <c r="C80" i="1"/>
  <c r="D80" i="1"/>
  <c r="D79" i="1" s="1"/>
  <c r="C86" i="1"/>
  <c r="C85" i="1" s="1"/>
  <c r="D86" i="1"/>
  <c r="D85" i="1" s="1"/>
  <c r="B86" i="1"/>
  <c r="B85" i="1" s="1"/>
  <c r="C68" i="1"/>
  <c r="C67" i="1" s="1"/>
  <c r="D68" i="1"/>
  <c r="D67" i="1" s="1"/>
  <c r="B68" i="1"/>
  <c r="B67" i="1" s="1"/>
  <c r="B82" i="1"/>
  <c r="C82" i="1"/>
  <c r="B80" i="1"/>
  <c r="B79" i="1" s="1"/>
  <c r="C79" i="1"/>
  <c r="C62" i="1"/>
  <c r="C61" i="1" s="1"/>
  <c r="D62" i="1"/>
  <c r="D61" i="1" s="1"/>
  <c r="B61" i="1"/>
  <c r="B58" i="1"/>
  <c r="D58" i="1"/>
  <c r="B55" i="1"/>
  <c r="B57" i="1"/>
  <c r="D57" i="1"/>
  <c r="D55" i="1"/>
  <c r="C58" i="1"/>
  <c r="C57" i="1"/>
  <c r="C55" i="1"/>
  <c r="B92" i="1" l="1"/>
  <c r="D92" i="1"/>
  <c r="C92" i="1"/>
  <c r="C7" i="2"/>
  <c r="B28" i="2" l="1"/>
  <c r="D4" i="3"/>
  <c r="E4" i="3"/>
  <c r="B4" i="3"/>
  <c r="D27" i="3"/>
  <c r="C27" i="3"/>
  <c r="C26" i="3"/>
  <c r="E25" i="3"/>
  <c r="D25" i="3"/>
  <c r="C25" i="3"/>
  <c r="D24" i="3"/>
  <c r="C24" i="3"/>
  <c r="D23" i="3"/>
  <c r="C23" i="3"/>
  <c r="B22" i="3"/>
  <c r="C22" i="3"/>
  <c r="E24" i="3"/>
  <c r="E23" i="3"/>
  <c r="E22" i="3"/>
  <c r="E21" i="3"/>
  <c r="D21" i="3"/>
  <c r="C21" i="3"/>
  <c r="B24" i="3"/>
  <c r="B23" i="3"/>
  <c r="B27" i="3"/>
  <c r="B25" i="3"/>
  <c r="B21" i="3"/>
  <c r="C34" i="1"/>
  <c r="C42" i="1" s="1"/>
  <c r="D34" i="1"/>
  <c r="D42" i="1" s="1"/>
  <c r="D20" i="3" l="1"/>
  <c r="C20" i="3"/>
  <c r="E20" i="3"/>
  <c r="B20" i="3"/>
  <c r="C28" i="2"/>
  <c r="D28" i="2"/>
  <c r="E28" i="2"/>
  <c r="B49" i="1" l="1"/>
  <c r="B42" i="1"/>
  <c r="D7" i="2"/>
  <c r="E7" i="2"/>
  <c r="B7" i="2"/>
  <c r="C14" i="2"/>
  <c r="D14" i="2"/>
  <c r="E14" i="2"/>
  <c r="B14" i="2"/>
  <c r="B27" i="2" l="1"/>
  <c r="B26" i="2"/>
  <c r="D26" i="2"/>
  <c r="D27" i="2"/>
  <c r="E26" i="2"/>
  <c r="E27" i="2"/>
  <c r="C26" i="2"/>
  <c r="C27" i="2"/>
  <c r="D49" i="1"/>
  <c r="C49" i="1" l="1"/>
  <c r="D50" i="1"/>
  <c r="C50" i="1"/>
  <c r="B50" i="1" l="1"/>
</calcChain>
</file>

<file path=xl/sharedStrings.xml><?xml version="1.0" encoding="utf-8"?>
<sst xmlns="http://schemas.openxmlformats.org/spreadsheetml/2006/main" count="119" uniqueCount="98">
  <si>
    <t>Структура расходов в функциональном разрезе</t>
  </si>
  <si>
    <t>Расходы всего: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</si>
  <si>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</si>
  <si>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</si>
  <si>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</si>
  <si>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</si>
  <si>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</si>
  <si>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</si>
  <si>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Условно утвержденные расходы</t>
  </si>
  <si>
    <t>2) Субъекты Российской Федерации - областной, краевой, республиканский бюджет;</t>
  </si>
  <si>
    <t>1) Российская Федерация - федеральный бюджет;</t>
  </si>
  <si>
    <t>3) Муниципальные районы, городские округа, городские и сельские поселения - местный бюджет;</t>
  </si>
  <si>
    <t>Принцип разграничения доходов, расходов и источников финансирования бюджета</t>
  </si>
  <si>
    <t>За каждым бюджетом в соответствии с законодательством Российской Федерации закреплены ДОХОДЫ, РАСХОДЫ и источники финансирования Бюджета.</t>
  </si>
  <si>
    <t>Наименование показателей</t>
  </si>
  <si>
    <t>в том числе:</t>
  </si>
  <si>
    <t xml:space="preserve"> - условно утверждаемые расходы</t>
  </si>
  <si>
    <t>Дефицит (-)/ Профицит (+)</t>
  </si>
  <si>
    <t>тыс.человек</t>
  </si>
  <si>
    <t>Год</t>
  </si>
  <si>
    <t>Объем доходов в расчете на одного жителя (руб./чел.)</t>
  </si>
  <si>
    <t>Объем расходов в расчете на одного жителя (руб./чел.)</t>
  </si>
  <si>
    <t xml:space="preserve"> - собственные доходы</t>
  </si>
  <si>
    <t>Доходы - всего:</t>
  </si>
  <si>
    <t>Расходы - всего:</t>
  </si>
  <si>
    <t>Источники финансирования дефицита бюджета - всего</t>
  </si>
  <si>
    <r>
      <t xml:space="preserve">Разграничения Расходов </t>
    </r>
    <r>
      <rPr>
        <b/>
        <i/>
        <sz val="16"/>
        <color theme="1"/>
        <rFont val="Calibri"/>
        <family val="2"/>
        <charset val="204"/>
        <scheme val="minor"/>
      </rPr>
      <t>БЮДЖЕТОВ</t>
    </r>
    <r>
      <rPr>
        <i/>
        <sz val="16"/>
        <color theme="1"/>
        <rFont val="Calibri"/>
        <family val="2"/>
        <charset val="204"/>
        <scheme val="minor"/>
      </rPr>
      <t xml:space="preserve"> установлено Федеральным законом от 06.10.2003 № 131 Федерального Закона "Об Общих принципах местного самоуправления в Российской Федерации", местным законодательством.</t>
    </r>
  </si>
  <si>
    <r>
      <t xml:space="preserve">Разграничения Доходов </t>
    </r>
    <r>
      <rPr>
        <b/>
        <i/>
        <sz val="16"/>
        <color theme="1"/>
        <rFont val="Calibri"/>
        <family val="2"/>
        <charset val="204"/>
        <scheme val="minor"/>
      </rPr>
      <t>БЮДЖЕТОВ</t>
    </r>
    <r>
      <rPr>
        <i/>
        <sz val="16"/>
        <color theme="1"/>
        <rFont val="Calibri"/>
        <family val="2"/>
        <charset val="204"/>
        <scheme val="minor"/>
      </rPr>
      <t xml:space="preserve"> установлено Налоговым кодексом Российской Федерации,Бюджетным кодексом Российской Федерации, местным законодательством.</t>
    </r>
  </si>
  <si>
    <r>
      <rPr>
        <b/>
        <i/>
        <sz val="16"/>
        <color theme="1"/>
        <rFont val="Calibri"/>
        <family val="2"/>
        <charset val="204"/>
        <scheme val="minor"/>
      </rPr>
      <t>БЮДЖЕТ</t>
    </r>
    <r>
      <rPr>
        <i/>
        <sz val="16"/>
        <color theme="1"/>
        <rFont val="Calibri"/>
        <family val="2"/>
        <charset val="204"/>
        <scheme val="minor"/>
      </rPr>
      <t xml:space="preserve"> - форма образования и расходования денежных средств для решения задач и функций государства и местного самоуправления.</t>
    </r>
  </si>
  <si>
    <r>
      <t xml:space="preserve">Каждое публично - правовое образование имеет свой </t>
    </r>
    <r>
      <rPr>
        <b/>
        <i/>
        <sz val="16"/>
        <color theme="1"/>
        <rFont val="Calibri"/>
        <family val="2"/>
        <charset val="204"/>
        <scheme val="minor"/>
      </rPr>
      <t>БЮДЖЕТ</t>
    </r>
    <r>
      <rPr>
        <i/>
        <sz val="16"/>
        <color theme="1"/>
        <rFont val="Calibri"/>
        <family val="2"/>
        <charset val="204"/>
        <scheme val="minor"/>
      </rPr>
      <t>:</t>
    </r>
  </si>
  <si>
    <t>Структура доходов в функциональном разрезе</t>
  </si>
  <si>
    <t>Доходы всего:</t>
  </si>
  <si>
    <t>Собственные доходы</t>
  </si>
  <si>
    <t>Межбюджетные трансферты</t>
  </si>
  <si>
    <t>В том числе:</t>
  </si>
  <si>
    <t xml:space="preserve"> - НДФЛ</t>
  </si>
  <si>
    <t xml:space="preserve"> - акцизы</t>
  </si>
  <si>
    <t xml:space="preserve"> - налог на имущество</t>
  </si>
  <si>
    <t xml:space="preserve"> - земельный налог</t>
  </si>
  <si>
    <t xml:space="preserve"> - единый сельхоз налог</t>
  </si>
  <si>
    <t xml:space="preserve"> - госпошлина</t>
  </si>
  <si>
    <t xml:space="preserve"> Налоговые доходы</t>
  </si>
  <si>
    <t xml:space="preserve"> Неналоговые доходы</t>
  </si>
  <si>
    <t xml:space="preserve"> - Арендная плата за землю до разграничения собств.</t>
  </si>
  <si>
    <t xml:space="preserve"> - Аренда имущества</t>
  </si>
  <si>
    <t xml:space="preserve"> - Прочие доходы от использования имущества</t>
  </si>
  <si>
    <t xml:space="preserve"> - Доходы от реализации имущества</t>
  </si>
  <si>
    <t xml:space="preserve"> -Штрафы, возмещения ущерба</t>
  </si>
  <si>
    <t xml:space="preserve"> - межбюджетные трансферты</t>
  </si>
  <si>
    <t>Бюджет для граждан</t>
  </si>
  <si>
    <r>
      <t xml:space="preserve">Доходы </t>
    </r>
    <r>
      <rPr>
        <b/>
        <i/>
        <sz val="18"/>
        <color theme="1"/>
        <rFont val="Calibri"/>
        <family val="2"/>
        <charset val="204"/>
        <scheme val="minor"/>
      </rPr>
      <t>БЮДЖЕТА</t>
    </r>
    <r>
      <rPr>
        <i/>
        <sz val="18"/>
        <color theme="1"/>
        <rFont val="Calibri"/>
        <family val="2"/>
        <charset val="204"/>
        <scheme val="minor"/>
      </rPr>
      <t xml:space="preserve"> составляют собственные доходы (</t>
    </r>
    <r>
      <rPr>
        <b/>
        <i/>
        <sz val="18"/>
        <color theme="1"/>
        <rFont val="Calibri"/>
        <family val="2"/>
        <charset val="204"/>
        <scheme val="minor"/>
      </rPr>
      <t>НАЛОГОВЫЕ и НЕНАЛОГОВЫЕ ДОХОДЫ</t>
    </r>
    <r>
      <rPr>
        <i/>
        <sz val="18"/>
        <color theme="1"/>
        <rFont val="Calibri"/>
        <family val="2"/>
        <charset val="204"/>
        <scheme val="minor"/>
      </rPr>
      <t xml:space="preserve">) и </t>
    </r>
    <r>
      <rPr>
        <b/>
        <i/>
        <sz val="18"/>
        <color theme="1"/>
        <rFont val="Calibri"/>
        <family val="2"/>
        <charset val="204"/>
        <scheme val="minor"/>
      </rPr>
      <t>БЕЗВОЗМЕЗДНЫЕ ПОСТУПЛЕНИЯ</t>
    </r>
    <r>
      <rPr>
        <i/>
        <sz val="18"/>
        <color theme="1"/>
        <rFont val="Calibri"/>
        <family val="2"/>
        <charset val="204"/>
        <scheme val="minor"/>
      </rPr>
      <t xml:space="preserve"> от других бюджетов в виде </t>
    </r>
    <r>
      <rPr>
        <b/>
        <i/>
        <sz val="18"/>
        <color theme="1"/>
        <rFont val="Calibri"/>
        <family val="2"/>
        <charset val="204"/>
        <scheme val="minor"/>
      </rPr>
      <t>ДОТАЦИЙ, СУБСИДИЙ, СУБВЕНЦИЙ и ИНЫХ МЕЖБЮДЖЕТНЫХ ТРАНСФЕРТОВ.</t>
    </r>
  </si>
  <si>
    <r>
      <t xml:space="preserve">Расходы </t>
    </r>
    <r>
      <rPr>
        <b/>
        <i/>
        <sz val="18"/>
        <color theme="1"/>
        <rFont val="Calibri"/>
        <family val="2"/>
        <charset val="204"/>
        <scheme val="minor"/>
      </rPr>
      <t>БЮДЖЕТА</t>
    </r>
    <r>
      <rPr>
        <i/>
        <sz val="18"/>
        <color theme="1"/>
        <rFont val="Calibri"/>
        <family val="2"/>
        <charset val="204"/>
        <scheme val="minor"/>
      </rPr>
      <t xml:space="preserve"> включают расходы на оказание государственных (муниципальных) услуг, социальное обеспечение населения, предоставление межбюджетных трансфертов.</t>
    </r>
  </si>
  <si>
    <t>-</t>
  </si>
  <si>
    <t>Объемы расходов, тыс.руб.</t>
  </si>
  <si>
    <t>Объемы доходов, тыс.руб.</t>
  </si>
  <si>
    <t>Объемы доходов на одного жителя, руб.</t>
  </si>
  <si>
    <t>Объемы расходов на одного жителя, руб.</t>
  </si>
  <si>
    <t>ЯШКИНСКОГО</t>
  </si>
  <si>
    <t>городского поселения</t>
  </si>
  <si>
    <t>Здравохранение</t>
  </si>
  <si>
    <t xml:space="preserve">Муниципальная    программа </t>
  </si>
  <si>
    <r>
      <t>"</t>
    </r>
    <r>
      <rPr>
        <b/>
        <sz val="11"/>
        <color theme="1"/>
        <rFont val="Calibri"/>
        <family val="2"/>
        <charset val="204"/>
        <scheme val="minor"/>
      </rPr>
      <t>Мобилизационная  и вневойсковая подготовка</t>
    </r>
    <r>
      <rPr>
        <sz val="11"/>
        <color theme="1"/>
        <rFont val="Calibri"/>
        <family val="2"/>
        <charset val="204"/>
        <scheme val="minor"/>
      </rPr>
      <t>" Осуществление первичного воинского учета на территориях, где отсутствуют военные комиссариаты"</t>
    </r>
  </si>
  <si>
    <t>"Жилищное хозяйство"</t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</si>
  <si>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 xml:space="preserve"> "Текущий ремонт жилищного фонда"</t>
    </r>
  </si>
  <si>
    <t>Подпрограмма "Формирование фонда капитального  ремонта  общего имущества в многоквартирных домах"</t>
  </si>
  <si>
    <t>"Жилищно-коммунальный и дорожный комплекс,энергосбережение и повышение энергоэффективности Яшкинского городского поселения"</t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</si>
  <si>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"Содержание дорог и тротуаров в летне-зимний период"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</si>
  <si>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"Возмещение убытков возникших в результате применения государственных цен по углю"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</si>
  <si>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"Ямочный и шовный ремонт асфальтированных дорог"</t>
    </r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</si>
  <si>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 xml:space="preserve"> "Развитие пассажирского и грузового автотранспорта на территории Яшкинского городского поселения"</t>
    </r>
  </si>
  <si>
    <t>"Благоустройство и жилищно-коммунальное хозяйство"</t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</si>
  <si>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>"Компенсация выпадающих доходов организациям, жилищные услуги по тарифам не обеспечивающим возмещение издержек"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</si>
  <si>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"Уличное освещение на территории Яшкинского городского поселеня"</t>
    </r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</si>
  <si>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 xml:space="preserve"> "Прочие мероприятия по содержанию благоустройства поселка"</t>
    </r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</si>
  <si>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>"Содержание кладбища и захоронение"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</si>
  <si>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"Озеленение  на территории Яшкинского городского поселеня"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</si>
  <si>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 Изготовление технической документации на объекты коммунального хозяйства"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</si>
  <si>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 Межевание земельных участков , государственная собственность на которые не разграничена и которые расположены в границах поселения"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</si>
  <si>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 Межевание земельных участков , и оценка участковпредназначенных для проведения торгов по продаже земельных участков и права их аренды "</t>
    </r>
  </si>
  <si>
    <t>"Развитие культуры ,образовательных учреждений культуры на территории Яшкинског городского поселения"</t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</si>
  <si>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 Обеспечение деятельности учреждений культуры, образовательных учрежденийи мероприятий в сфере их деятельности"</t>
    </r>
  </si>
  <si>
    <t xml:space="preserve">Муниципальная программа </t>
  </si>
  <si>
    <t>"Развитие здравохранения и мероприятий по физкультуре и спорту"</t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</si>
  <si>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 xml:space="preserve"> "Муниципальная поддержка на развитие здравоохранение и развития спорта на территории Яшкинского городского поселения"</t>
    </r>
  </si>
  <si>
    <t>"Развитие муниципального маркетинга Яшкинского городского поселения"</t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</si>
  <si>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 xml:space="preserve"> "Создания условий имиджа Яшкинского городского поселения"</t>
    </r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</si>
  <si>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 xml:space="preserve">  "Выплата разовых поощрений коллективам и гражданам , внесшим значительный вклад в развитие экономики , культуры Яшкинского городского поселения"</t>
    </r>
  </si>
  <si>
    <r>
      <rPr>
        <b/>
        <i/>
        <sz val="11"/>
        <color theme="1"/>
        <rFont val="Calibri"/>
        <family val="2"/>
        <charset val="204"/>
        <scheme val="minor"/>
      </rPr>
      <t>Подпрогамма</t>
    </r>
    <r>
      <rPr>
        <i/>
        <sz val="11"/>
        <color theme="1"/>
        <rFont val="Calibri"/>
        <family val="2"/>
        <charset val="204"/>
        <scheme val="minor"/>
      </rPr>
      <t xml:space="preserve"> "Поддержка общественных организаций , обществ ДНД и вновь созданных муниципальных учреждений"</t>
    </r>
  </si>
  <si>
    <t>Непрограммное направление деятельности</t>
  </si>
  <si>
    <t>ВСЕГО</t>
  </si>
  <si>
    <t>Муниципальные программы Яшкинского городского поселения на 2017 и на плановый период 2018 и 2019  годов</t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</si>
  <si>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 Проведение кадастровых работ по уточнению границ населенных пунктов 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</si>
  <si>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Подпрограмма </t>
    </r>
    <r>
      <rPr>
        <i/>
        <sz val="11"/>
        <color theme="1"/>
        <rFont val="Calibri"/>
        <family val="2"/>
        <charset val="204"/>
        <scheme val="minor"/>
      </rPr>
      <t>" Подготовка зимы "</t>
    </r>
  </si>
  <si>
    <r>
      <rPr>
        <b/>
        <i/>
        <sz val="11"/>
        <color theme="1"/>
        <rFont val="Calibri"/>
        <family val="2"/>
        <charset val="204"/>
        <scheme val="minor"/>
      </rPr>
      <t>Подпрограмма</t>
    </r>
    <r>
      <rPr>
        <i/>
        <sz val="11"/>
        <color theme="1"/>
        <rFont val="Calibri"/>
        <family val="2"/>
        <charset val="204"/>
        <scheme val="minor"/>
      </rPr>
      <t xml:space="preserve">  "Единовременное поощрение муниципального служащего в связи с выходом на пенсию"</t>
    </r>
  </si>
  <si>
    <t>ОБЩИЕ ХАРАКТЕРИСТИКИ БЮДЖЕТА ЯШКИНСКОГО ГОРОДСКОГО  ПОСЕЛЕНИЯ НА  очередной 2018 год и на плановый период 2019 и 2020 годов (тыс.руб.)</t>
  </si>
  <si>
    <t>на 2019 год и плановый период 2020 и 2021годов</t>
  </si>
  <si>
    <t xml:space="preserve">Численность постоянного населения на 01.01.2019 </t>
  </si>
  <si>
    <t>На основании решения  Совета народных депутатов Яшкинского городского поселения третьего созыва от ____  №____ "О принятии бюджета Яшкинского городского поселения на очередной 2019 год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</si>
</sst>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6"/>
      <color theme="5" tint="-0.249977111117893"/>
      <name val="Calibri"/>
      <family val="2"/>
      <charset val="204"/>
      <scheme val="minor"/>
    </font>
    <font>
      <b/>
      <sz val="20"/>
      <color theme="5" tint="-0.249977111117893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b/>
      <i/>
      <sz val="36"/>
      <color theme="1"/>
      <name val="Calibri"/>
      <family val="2"/>
      <charset val="204"/>
      <scheme val="minor"/>
    </font>
    <font>
      <b/>
      <i/>
      <sz val="48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1" xfId="0" applyBorder="1"/>
    <xf numFmtId="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165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/>
    <xf numFmtId="165" fontId="3" fillId="0" borderId="1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4" xfId="0" applyFont="1" applyBorder="1"/>
    <xf numFmtId="4" fontId="3" fillId="0" borderId="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14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24" fillId="4" borderId="15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4" fillId="4" borderId="12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24" fillId="4" borderId="13" xfId="0" applyFont="1" applyFill="1" applyBorder="1" applyAlignment="1" applyProtection="1">
      <protection locked="0"/>
    </xf>
    <xf numFmtId="0" fontId="24" fillId="0" borderId="14" xfId="0" applyFont="1" applyBorder="1" applyAlignment="1" applyProtection="1">
      <protection locked="0"/>
    </xf>
    <xf numFmtId="0" fontId="24" fillId="4" borderId="14" xfId="0" applyFont="1" applyFill="1" applyBorder="1" applyAlignment="1" applyProtection="1">
      <protection locked="0"/>
    </xf>
    <xf numFmtId="0" fontId="24" fillId="0" borderId="14" xfId="0" applyFont="1" applyBorder="1" applyAlignment="1" applyProtection="1">
      <alignment vertical="top" wrapText="1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4" fillId="0" borderId="14" xfId="0" applyFont="1" applyBorder="1" applyAlignment="1" applyProtection="1">
      <alignment wrapText="1"/>
      <protection locked="0"/>
    </xf>
    <xf numFmtId="0" fontId="24" fillId="4" borderId="14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wrapText="1"/>
    </xf>
    <xf numFmtId="0" fontId="9" fillId="0" borderId="14" xfId="0" applyFont="1" applyBorder="1" applyAlignment="1" applyProtection="1">
      <alignment horizontal="left" wrapText="1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/>
    <xf numFmtId="164" fontId="23" fillId="4" borderId="1" xfId="0" applyNumberFormat="1" applyFont="1" applyFill="1" applyBorder="1" applyAlignment="1" applyProtection="1">
      <alignment horizontal="center" wrapText="1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23" fillId="4" borderId="1" xfId="0" applyNumberFormat="1" applyFont="1" applyFill="1" applyBorder="1" applyAlignment="1" applyProtection="1">
      <alignment horizontal="center"/>
      <protection locked="0"/>
    </xf>
    <xf numFmtId="164" fontId="25" fillId="0" borderId="1" xfId="0" applyNumberFormat="1" applyFont="1" applyBorder="1" applyAlignment="1" applyProtection="1">
      <alignment horizontal="center"/>
      <protection locked="0"/>
    </xf>
    <xf numFmtId="0" fontId="27" fillId="4" borderId="1" xfId="0" applyFont="1" applyFill="1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164" fontId="23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>
      <alignment horizontal="center"/>
    </xf>
    <xf numFmtId="164" fontId="26" fillId="2" borderId="1" xfId="0" applyNumberFormat="1" applyFont="1" applyFill="1" applyBorder="1" applyAlignment="1" applyProtection="1">
      <alignment horizontal="center" wrapText="1"/>
      <protection locked="0"/>
    </xf>
    <xf numFmtId="0" fontId="26" fillId="2" borderId="1" xfId="0" applyFont="1" applyFill="1" applyBorder="1" applyAlignment="1" applyProtection="1">
      <alignment horizontal="center" wrapText="1"/>
      <protection locked="0"/>
    </xf>
    <xf numFmtId="0" fontId="26" fillId="2" borderId="1" xfId="0" applyFont="1" applyFill="1" applyBorder="1" applyAlignment="1" applyProtection="1">
      <alignment horizontal="center" vertical="top" wrapText="1"/>
      <protection locked="0"/>
    </xf>
    <xf numFmtId="0" fontId="26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4" fillId="5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horizontal="center" wrapText="1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Доходы всего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Доходы!$A$4</c:f>
              <c:strCache>
                <c:ptCount val="1"/>
                <c:pt idx="0">
                  <c:v>Доходы всего: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C-4B62-BFE3-ED8EFC20DA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Доходы!$B$4:$E$4</c:f>
              <c:numCache>
                <c:formatCode>0.0</c:formatCode>
                <c:ptCount val="4"/>
                <c:pt idx="0">
                  <c:v>116790.9</c:v>
                </c:pt>
                <c:pt idx="1">
                  <c:v>107714.3</c:v>
                </c:pt>
                <c:pt idx="2">
                  <c:v>41750.9</c:v>
                </c:pt>
                <c:pt idx="3">
                  <c:v>43375.6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DC-4B62-BFE3-ED8EFC20DA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537280"/>
        <c:axId val="77538816"/>
      </c:lineChart>
      <c:catAx>
        <c:axId val="7753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538816"/>
        <c:crosses val="autoZero"/>
        <c:auto val="1"/>
        <c:lblAlgn val="ctr"/>
        <c:lblOffset val="100"/>
        <c:noMultiLvlLbl val="0"/>
      </c:catAx>
      <c:valAx>
        <c:axId val="775388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75372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4803149606299468" l="0.11811023622047249" r="0.11811023622047249" t="0.74803149606299468" header="0.31496062992126223" footer="0.3149606299212622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госпошлина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Доходы!$A$13</c:f>
              <c:strCache>
                <c:ptCount val="1"/>
                <c:pt idx="0">
                  <c:v> - госпошлина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A8-45E0-877F-0718C24ED6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Доходы!$B$13:$E$13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8-45E0-877F-0718C24ED6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444800"/>
        <c:axId val="78721024"/>
      </c:lineChart>
      <c:catAx>
        <c:axId val="784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721024"/>
        <c:crosses val="autoZero"/>
        <c:auto val="1"/>
        <c:lblAlgn val="ctr"/>
        <c:lblOffset val="100"/>
        <c:noMultiLvlLbl val="0"/>
      </c:catAx>
      <c:valAx>
        <c:axId val="787210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4448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100"/>
          </a:pPr>
          <a:endParaRPr lang="ru-R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Доходы!$A$15</c:f>
              <c:strCache>
                <c:ptCount val="1"/>
                <c:pt idx="0">
                  <c:v> - Арендная плата за землю до разграничения собств.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58-441C-8C01-89B765B259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Доходы!$B$15:$E$15</c:f>
              <c:numCache>
                <c:formatCode>0.0</c:formatCode>
                <c:ptCount val="4"/>
                <c:pt idx="0">
                  <c:v>1600</c:v>
                </c:pt>
                <c:pt idx="1">
                  <c:v>1625</c:v>
                </c:pt>
                <c:pt idx="2">
                  <c:v>1625</c:v>
                </c:pt>
                <c:pt idx="3">
                  <c:v>1625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8-441C-8C01-89B765B259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758656"/>
        <c:axId val="78760192"/>
      </c:lineChart>
      <c:catAx>
        <c:axId val="787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760192"/>
        <c:crosses val="autoZero"/>
        <c:auto val="1"/>
        <c:lblAlgn val="ctr"/>
        <c:lblOffset val="100"/>
        <c:noMultiLvlLbl val="0"/>
      </c:catAx>
      <c:valAx>
        <c:axId val="787601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7586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/>
              <a:t> </a:t>
            </a:r>
            <a:r>
              <a:rPr lang="ru-RU" sz="1600"/>
              <a:t>- Аренда имущества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Доходы!$A$16</c:f>
              <c:strCache>
                <c:ptCount val="1"/>
                <c:pt idx="0">
                  <c:v> - Аренда имущества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DA-433A-9D6D-766F15D38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Доходы!$B$16:$E$16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A-433A-9D6D-766F15D38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459648"/>
        <c:axId val="78461184"/>
      </c:lineChart>
      <c:catAx>
        <c:axId val="784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461184"/>
        <c:crosses val="autoZero"/>
        <c:auto val="1"/>
        <c:lblAlgn val="ctr"/>
        <c:lblOffset val="100"/>
        <c:noMultiLvlLbl val="0"/>
      </c:catAx>
      <c:valAx>
        <c:axId val="784611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459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/>
              <a:t> </a:t>
            </a:r>
            <a:r>
              <a:rPr lang="ru-RU" sz="1200"/>
              <a:t>- Прочие доходы от использования имущества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Доходы!$A$17</c:f>
              <c:strCache>
                <c:ptCount val="1"/>
                <c:pt idx="0">
                  <c:v> - Прочие доходы от использования имущества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C-44F8-A178-2CBEE0B3DF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Доходы!$B$17:$E$17</c:f>
              <c:numCache>
                <c:formatCode>0.0</c:formatCode>
                <c:ptCount val="4"/>
                <c:pt idx="0">
                  <c:v>35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C-44F8-A178-2CBEE0B3DF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505856"/>
        <c:axId val="78507392"/>
      </c:lineChart>
      <c:catAx>
        <c:axId val="785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507392"/>
        <c:crosses val="autoZero"/>
        <c:auto val="1"/>
        <c:lblAlgn val="ctr"/>
        <c:lblOffset val="100"/>
        <c:noMultiLvlLbl val="0"/>
      </c:catAx>
      <c:valAx>
        <c:axId val="785073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5058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/>
              <a:t> </a:t>
            </a:r>
            <a:r>
              <a:rPr lang="ru-RU" sz="1400"/>
              <a:t>- Доходы от реализации имущества</a:t>
            </a:r>
          </a:p>
        </c:rich>
      </c:tx>
      <c:layout>
        <c:manualLayout>
          <c:xMode val="edge"/>
          <c:yMode val="edge"/>
          <c:x val="0.22125874125874118"/>
          <c:y val="6.021505376344085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Доходы!$A$18</c:f>
              <c:strCache>
                <c:ptCount val="1"/>
                <c:pt idx="0">
                  <c:v> - Доходы от реализации имущества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79-422B-AF11-F62D17F7D0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Доходы!$B$18:$E$18</c:f>
              <c:numCache>
                <c:formatCode>0.0</c:formatCode>
                <c:ptCount val="4"/>
                <c:pt idx="0">
                  <c:v>630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9-422B-AF11-F62D17F7D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847360"/>
        <c:axId val="78853248"/>
      </c:lineChart>
      <c:catAx>
        <c:axId val="788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853248"/>
        <c:crosses val="autoZero"/>
        <c:auto val="1"/>
        <c:lblAlgn val="ctr"/>
        <c:lblOffset val="100"/>
        <c:noMultiLvlLbl val="0"/>
      </c:catAx>
      <c:valAx>
        <c:axId val="7885324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847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600"/>
              <a:t> -Штрафы, возмещения ущерба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Доходы!$A$19</c:f>
              <c:strCache>
                <c:ptCount val="1"/>
                <c:pt idx="0">
                  <c:v> -Штрафы, возмещения ущерба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45-4B3F-89AF-9277126AC7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Доходы!$B$19:$E$19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5-4B3F-89AF-9277126AC7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906112"/>
        <c:axId val="78907648"/>
      </c:lineChart>
      <c:catAx>
        <c:axId val="789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907648"/>
        <c:crosses val="autoZero"/>
        <c:auto val="1"/>
        <c:lblAlgn val="ctr"/>
        <c:lblOffset val="100"/>
        <c:noMultiLvlLbl val="0"/>
      </c:catAx>
      <c:valAx>
        <c:axId val="7890764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9061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/>
              <a:t> </a:t>
            </a:r>
            <a:r>
              <a:rPr lang="ru-RU" sz="1600"/>
              <a:t>Неналоговые доходы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Доходы!$A$14</c:f>
              <c:strCache>
                <c:ptCount val="1"/>
                <c:pt idx="0">
                  <c:v> Неналоговые доходы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DE-4445-A11C-38BFF462CC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Доходы!$B$14:$E$14</c:f>
              <c:numCache>
                <c:formatCode>0.0</c:formatCode>
                <c:ptCount val="4"/>
                <c:pt idx="0">
                  <c:v>2265</c:v>
                </c:pt>
                <c:pt idx="1">
                  <c:v>1900</c:v>
                </c:pt>
                <c:pt idx="2">
                  <c:v>1900</c:v>
                </c:pt>
                <c:pt idx="3">
                  <c:v>1900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E-4445-A11C-38BFF462CC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931840"/>
        <c:axId val="78933376"/>
      </c:lineChart>
      <c:catAx>
        <c:axId val="7893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933376"/>
        <c:crosses val="autoZero"/>
        <c:auto val="1"/>
        <c:lblAlgn val="ctr"/>
        <c:lblOffset val="100"/>
        <c:noMultiLvlLbl val="0"/>
      </c:catAx>
      <c:valAx>
        <c:axId val="7893337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9318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0660510028838988"/>
          <c:w val="0.852968341920219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Расходы!$A$5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Расходы!$B$5:$E$5</c:f>
              <c:numCache>
                <c:formatCode>0.0</c:formatCode>
                <c:ptCount val="4"/>
                <c:pt idx="0">
                  <c:v>7306</c:v>
                </c:pt>
                <c:pt idx="1">
                  <c:v>8797.2999999999993</c:v>
                </c:pt>
                <c:pt idx="2">
                  <c:v>8928.4</c:v>
                </c:pt>
                <c:pt idx="3">
                  <c:v>8995.5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3-4104-9A3F-7926A90F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44608"/>
        <c:axId val="79046528"/>
      </c:lineChart>
      <c:catAx>
        <c:axId val="790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46528"/>
        <c:crosses val="autoZero"/>
        <c:auto val="1"/>
        <c:lblAlgn val="ctr"/>
        <c:lblOffset val="100"/>
        <c:noMultiLvlLbl val="0"/>
      </c:catAx>
      <c:valAx>
        <c:axId val="79046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04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781893004115234E-2"/>
          <c:y val="2.1951330157804549E-2"/>
          <c:w val="0.88641975308641952"/>
          <c:h val="0.14128252486957638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62"/>
          <c:w val="0.852968341920219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Расходы!$A$6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Расходы!$B$6:$E$6</c:f>
              <c:numCache>
                <c:formatCode>0.0</c:formatCode>
                <c:ptCount val="4"/>
                <c:pt idx="0">
                  <c:v>529.4</c:v>
                </c:pt>
                <c:pt idx="1">
                  <c:v>555.79999999999995</c:v>
                </c:pt>
                <c:pt idx="2">
                  <c:v>555.79999999999995</c:v>
                </c:pt>
                <c:pt idx="3">
                  <c:v>555.79999999999995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F-4BF5-B6DD-226FEC61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0432"/>
        <c:axId val="79092352"/>
      </c:lineChart>
      <c:catAx>
        <c:axId val="790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92352"/>
        <c:crosses val="autoZero"/>
        <c:auto val="1"/>
        <c:lblAlgn val="ctr"/>
        <c:lblOffset val="100"/>
        <c:noMultiLvlLbl val="0"/>
      </c:catAx>
      <c:valAx>
        <c:axId val="790923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0904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549E-2"/>
          <c:w val="0.92921810699588481"/>
          <c:h val="0.216721428339976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62"/>
          <c:w val="0.852968341920219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Расходы!$A$7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Расходы!$B$7:$E$7</c:f>
              <c:numCache>
                <c:formatCode>0.0</c:formatCode>
                <c:ptCount val="4"/>
                <c:pt idx="0">
                  <c:v>34367.9</c:v>
                </c:pt>
                <c:pt idx="1">
                  <c:v>44801</c:v>
                </c:pt>
                <c:pt idx="2">
                  <c:v>8075.9</c:v>
                </c:pt>
                <c:pt idx="3">
                  <c:v>7230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6E-49F0-B418-237FBFD2A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3872"/>
        <c:axId val="79122432"/>
      </c:lineChart>
      <c:catAx>
        <c:axId val="791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22432"/>
        <c:crosses val="autoZero"/>
        <c:auto val="1"/>
        <c:lblAlgn val="ctr"/>
        <c:lblOffset val="100"/>
        <c:noMultiLvlLbl val="0"/>
      </c:catAx>
      <c:valAx>
        <c:axId val="791224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1038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549E-2"/>
          <c:w val="0.92592592592592549"/>
          <c:h val="0.198895693593856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Собственные доходы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Доходы!$A$5</c:f>
              <c:strCache>
                <c:ptCount val="1"/>
                <c:pt idx="0">
                  <c:v>Собственные доходы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C4-43CB-8D93-461E956661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Доходы!$B$5:$E$5</c:f>
              <c:numCache>
                <c:formatCode>0.0</c:formatCode>
                <c:ptCount val="4"/>
                <c:pt idx="0">
                  <c:v>33485</c:v>
                </c:pt>
                <c:pt idx="1">
                  <c:v>39434.5</c:v>
                </c:pt>
                <c:pt idx="2">
                  <c:v>40607.599999999999</c:v>
                </c:pt>
                <c:pt idx="3">
                  <c:v>42239.1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4-43CB-8D93-461E956661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567104"/>
        <c:axId val="77568640"/>
      </c:lineChart>
      <c:catAx>
        <c:axId val="7756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568640"/>
        <c:crosses val="autoZero"/>
        <c:auto val="1"/>
        <c:lblAlgn val="ctr"/>
        <c:lblOffset val="100"/>
        <c:noMultiLvlLbl val="0"/>
      </c:catAx>
      <c:valAx>
        <c:axId val="775686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75671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62"/>
          <c:w val="0.852968341920219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Расходы!$A$8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Расходы!$B$8:$E$8</c:f>
              <c:numCache>
                <c:formatCode>0.0</c:formatCode>
                <c:ptCount val="4"/>
                <c:pt idx="0">
                  <c:v>63938.3</c:v>
                </c:pt>
                <c:pt idx="1">
                  <c:v>53460.2</c:v>
                </c:pt>
                <c:pt idx="2">
                  <c:v>23060.9</c:v>
                </c:pt>
                <c:pt idx="3">
                  <c:v>24353.4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B-440A-BC87-9EEB458CD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1888"/>
        <c:axId val="79144064"/>
      </c:lineChart>
      <c:catAx>
        <c:axId val="791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44064"/>
        <c:crosses val="autoZero"/>
        <c:auto val="1"/>
        <c:lblAlgn val="ctr"/>
        <c:lblOffset val="100"/>
        <c:noMultiLvlLbl val="0"/>
      </c:catAx>
      <c:valAx>
        <c:axId val="791440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1418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549E-2"/>
          <c:w val="0.91687242798353963"/>
          <c:h val="0.224269466316710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62"/>
          <c:w val="0.852968341920219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Расходы!$A$9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Расходы!$B$9:$E$9</c:f>
              <c:numCache>
                <c:formatCode>0.0</c:formatCode>
                <c:ptCount val="4"/>
                <c:pt idx="0">
                  <c:v>70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6B-4E32-9D08-375AE12A2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67872"/>
        <c:axId val="79169792"/>
      </c:lineChart>
      <c:catAx>
        <c:axId val="791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69792"/>
        <c:crosses val="autoZero"/>
        <c:auto val="1"/>
        <c:lblAlgn val="ctr"/>
        <c:lblOffset val="100"/>
        <c:noMultiLvlLbl val="0"/>
      </c:catAx>
      <c:valAx>
        <c:axId val="791697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1678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549E-2"/>
          <c:w val="0.93481481481481565"/>
          <c:h val="0.190665240918959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0660510028838988"/>
          <c:w val="0.852968341920219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Расходы!$A$4</c:f>
              <c:strCache>
                <c:ptCount val="1"/>
                <c:pt idx="0">
                  <c:v>Расходы всего: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Расходы!$B$4:$E$4</c:f>
              <c:numCache>
                <c:formatCode>0.0</c:formatCode>
                <c:ptCount val="4"/>
                <c:pt idx="0">
                  <c:v>120061</c:v>
                </c:pt>
                <c:pt idx="1">
                  <c:v>107714.29999999999</c:v>
                </c:pt>
                <c:pt idx="2">
                  <c:v>41750.9</c:v>
                </c:pt>
                <c:pt idx="3">
                  <c:v>43375.6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6D-482A-BF05-2A9229707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09984"/>
        <c:axId val="79211904"/>
      </c:lineChart>
      <c:catAx>
        <c:axId val="792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11904"/>
        <c:crosses val="autoZero"/>
        <c:auto val="1"/>
        <c:lblAlgn val="ctr"/>
        <c:lblOffset val="100"/>
        <c:noMultiLvlLbl val="0"/>
      </c:catAx>
      <c:valAx>
        <c:axId val="792119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2099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7.0781893004115234E-2"/>
          <c:y val="2.1951330157804549E-2"/>
          <c:w val="0.87012468827930423"/>
          <c:h val="0.145244284223508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Объемы расходов на одного жителя</a:t>
            </a:r>
          </a:p>
        </c:rich>
      </c:tx>
      <c:layout>
        <c:manualLayout>
          <c:xMode val="edge"/>
          <c:yMode val="edge"/>
          <c:x val="0.25459788774650011"/>
          <c:y val="3.5299722661628612E-2"/>
        </c:manualLayout>
      </c:layout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06075199316172"/>
          <c:y val="0.14651909969823881"/>
          <c:w val="0.78982113210603566"/>
          <c:h val="0.470080341132118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Расходы!$B$19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Расходы!$A$20:$A$27</c:f>
              <c:strCache>
                <c:ptCount val="8"/>
                <c:pt idx="0">
                  <c:v>Расходы всего:</c:v>
                </c:pt>
                <c:pt idx="1">
                  <c:v>Общегосударственные вопросы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Культура, кинематография</c:v>
                </c:pt>
                <c:pt idx="6">
                  <c:v>Здравохранение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Расходы!$B$20:$B$27</c:f>
              <c:numCache>
                <c:formatCode>0.0</c:formatCode>
                <c:ptCount val="8"/>
                <c:pt idx="0">
                  <c:v>7892.6470588235297</c:v>
                </c:pt>
                <c:pt idx="1">
                  <c:v>542.63220439691031</c:v>
                </c:pt>
                <c:pt idx="2">
                  <c:v>39.31966726084373</c:v>
                </c:pt>
                <c:pt idx="3">
                  <c:v>2552.5772430184197</c:v>
                </c:pt>
                <c:pt idx="4">
                  <c:v>4748.8339275103981</c:v>
                </c:pt>
                <c:pt idx="5">
                  <c:v>5.1990493166963754</c:v>
                </c:pt>
                <c:pt idx="6">
                  <c:v>0</c:v>
                </c:pt>
                <c:pt idx="7">
                  <c:v>4.0849673202614376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6-4233-B4D2-8B7F89A60BBC}"/>
            </c:ext>
          </c:extLst>
        </c:ser>
        <c:ser>
          <c:idx val="1"/>
          <c:order val="1"/>
          <c:tx>
            <c:strRef>
              <c:f>Расходы!$C$19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Расходы!$A$20:$A$27</c:f>
              <c:strCache>
                <c:ptCount val="8"/>
                <c:pt idx="0">
                  <c:v>Расходы всего:</c:v>
                </c:pt>
                <c:pt idx="1">
                  <c:v>Общегосударственные вопросы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Культура, кинематография</c:v>
                </c:pt>
                <c:pt idx="6">
                  <c:v>Здравохранение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Расходы!$C$20:$C$27</c:f>
              <c:numCache>
                <c:formatCode>0.0</c:formatCode>
                <c:ptCount val="8"/>
                <c:pt idx="0">
                  <c:v>8000.1708259061188</c:v>
                </c:pt>
                <c:pt idx="1">
                  <c:v>653.39423648247168</c:v>
                </c:pt>
                <c:pt idx="2">
                  <c:v>41.28045157456922</c:v>
                </c:pt>
                <c:pt idx="3">
                  <c:v>3327.4658348187759</c:v>
                </c:pt>
                <c:pt idx="4">
                  <c:v>3970.6030897207365</c:v>
                </c:pt>
                <c:pt idx="5">
                  <c:v>3.7136066547831255</c:v>
                </c:pt>
                <c:pt idx="6">
                  <c:v>0</c:v>
                </c:pt>
                <c:pt idx="7">
                  <c:v>3.7136066547831255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6-4233-B4D2-8B7F89A60BBC}"/>
            </c:ext>
          </c:extLst>
        </c:ser>
        <c:ser>
          <c:idx val="2"/>
          <c:order val="2"/>
          <c:tx>
            <c:strRef>
              <c:f>Расходы!$D$19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Расходы!$A$20:$A$27</c:f>
              <c:strCache>
                <c:ptCount val="8"/>
                <c:pt idx="0">
                  <c:v>Расходы всего:</c:v>
                </c:pt>
                <c:pt idx="1">
                  <c:v>Общегосударственные вопросы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Культура, кинематография</c:v>
                </c:pt>
                <c:pt idx="6">
                  <c:v>Здравохранение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Расходы!$D$20:$D$27</c:f>
              <c:numCache>
                <c:formatCode>0.0</c:formatCode>
                <c:ptCount val="8"/>
                <c:pt idx="0">
                  <c:v>3031.4550802139038</c:v>
                </c:pt>
                <c:pt idx="1">
                  <c:v>663.13131313131305</c:v>
                </c:pt>
                <c:pt idx="2">
                  <c:v>47.6</c:v>
                </c:pt>
                <c:pt idx="3">
                  <c:v>599.81431966726075</c:v>
                </c:pt>
                <c:pt idx="4">
                  <c:v>1712.7822341057636</c:v>
                </c:pt>
                <c:pt idx="5">
                  <c:v>3.7136066547831255</c:v>
                </c:pt>
                <c:pt idx="6">
                  <c:v>0.7</c:v>
                </c:pt>
                <c:pt idx="7">
                  <c:v>3.7136066547831255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6-4233-B4D2-8B7F89A60BBC}"/>
            </c:ext>
          </c:extLst>
        </c:ser>
        <c:ser>
          <c:idx val="3"/>
          <c:order val="3"/>
          <c:tx>
            <c:strRef>
              <c:f>Расходы!$E$19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Расходы!$A$20:$A$27</c:f>
              <c:strCache>
                <c:ptCount val="8"/>
                <c:pt idx="0">
                  <c:v>Расходы всего:</c:v>
                </c:pt>
                <c:pt idx="1">
                  <c:v>Общегосударственные вопросы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Культура, кинематография</c:v>
                </c:pt>
                <c:pt idx="6">
                  <c:v>Здравохранение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Расходы!$E$20:$E$27</c:f>
              <c:numCache>
                <c:formatCode>0.0</c:formatCode>
                <c:ptCount val="8"/>
                <c:pt idx="0">
                  <c:v>3067.3755199049315</c:v>
                </c:pt>
                <c:pt idx="1">
                  <c:v>668.11497326203209</c:v>
                </c:pt>
                <c:pt idx="2">
                  <c:v>41.28045157456922</c:v>
                </c:pt>
                <c:pt idx="3">
                  <c:v>536.98752228163994</c:v>
                </c:pt>
                <c:pt idx="4">
                  <c:v>1808.7789661319073</c:v>
                </c:pt>
                <c:pt idx="5">
                  <c:v>3.7136066547831255</c:v>
                </c:pt>
                <c:pt idx="6">
                  <c:v>0.7</c:v>
                </c:pt>
                <c:pt idx="7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76-4233-B4D2-8B7F89A60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58368"/>
        <c:axId val="79259904"/>
        <c:axId val="0"/>
      </c:bar3DChart>
      <c:catAx>
        <c:axId val="792583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79259904"/>
        <c:crosses val="autoZero"/>
        <c:auto val="1"/>
        <c:lblAlgn val="ctr"/>
        <c:lblOffset val="100"/>
        <c:noMultiLvlLbl val="0"/>
      </c:catAx>
      <c:valAx>
        <c:axId val="7925990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925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61962842879924"/>
          <c:y val="0.43665694532439564"/>
          <c:w val="6.4948999022181056E-2"/>
          <c:h val="0.20920213180245345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16000">
          <a:schemeClr val="accent3">
            <a:lumMod val="20000"/>
            <a:lumOff val="80000"/>
          </a:schemeClr>
        </a:gs>
        <a:gs pos="100000">
          <a:schemeClr val="accent1">
            <a:tint val="23500"/>
            <a:satMod val="160000"/>
          </a:schemeClr>
        </a:gs>
      </a:gsLst>
      <a:lin ang="2700000" scaled="1"/>
      <a:tileRect/>
    </a:gra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62"/>
          <c:w val="0.852968341920219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Расходы!$A$10</c:f>
              <c:strCache>
                <c:ptCount val="1"/>
                <c:pt idx="0">
                  <c:v>Здравохранение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Расходы!$B$10:$E$10</c:f>
              <c:numCache>
                <c:formatCode>0.0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D-4F7B-BB8A-97BCD0971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80768"/>
        <c:axId val="79287040"/>
      </c:lineChart>
      <c:catAx>
        <c:axId val="792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87040"/>
        <c:crosses val="autoZero"/>
        <c:auto val="1"/>
        <c:lblAlgn val="ctr"/>
        <c:lblOffset val="100"/>
        <c:noMultiLvlLbl val="0"/>
      </c:catAx>
      <c:valAx>
        <c:axId val="792870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28076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549E-2"/>
          <c:w val="0.85150912106135956"/>
          <c:h val="0.19758919024010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62"/>
          <c:w val="0.852968341920219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Расходы!$A$11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Расходы!$B$11:$E$11</c:f>
              <c:numCache>
                <c:formatCode>0.0</c:formatCode>
                <c:ptCount val="4"/>
                <c:pt idx="0">
                  <c:v>55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6-4DF6-892B-1C4BE69C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2288"/>
        <c:axId val="79374208"/>
      </c:lineChart>
      <c:catAx>
        <c:axId val="793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374208"/>
        <c:crosses val="autoZero"/>
        <c:auto val="1"/>
        <c:lblAlgn val="ctr"/>
        <c:lblOffset val="100"/>
        <c:noMultiLvlLbl val="0"/>
      </c:catAx>
      <c:valAx>
        <c:axId val="793742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37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43613951358E-2"/>
          <c:y val="5.4904248080101126E-3"/>
          <c:w val="0.93008291873963456"/>
          <c:h val="0.201733579598846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Межбюджетные трансферты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582020997375318"/>
          <c:y val="0.29984717989866877"/>
          <c:w val="0.805718251564711"/>
          <c:h val="0.54333893441591152"/>
        </c:manualLayout>
      </c:layout>
      <c:lineChart>
        <c:grouping val="stacked"/>
        <c:varyColors val="0"/>
        <c:ser>
          <c:idx val="0"/>
          <c:order val="0"/>
          <c:tx>
            <c:strRef>
              <c:f>Доходы!$A$20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C4-429F-8EC2-9EDC3F589D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Доходы!$B$20:$E$20</c:f>
              <c:numCache>
                <c:formatCode>0.0</c:formatCode>
                <c:ptCount val="4"/>
                <c:pt idx="0">
                  <c:v>24571.9</c:v>
                </c:pt>
                <c:pt idx="1">
                  <c:v>68279.8</c:v>
                </c:pt>
                <c:pt idx="2">
                  <c:v>1143.3</c:v>
                </c:pt>
                <c:pt idx="3">
                  <c:v>1136.5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4-429F-8EC2-9EDC3F589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194944"/>
        <c:axId val="78204928"/>
      </c:lineChart>
      <c:catAx>
        <c:axId val="781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204928"/>
        <c:crosses val="autoZero"/>
        <c:auto val="1"/>
        <c:lblAlgn val="ctr"/>
        <c:lblOffset val="100"/>
        <c:noMultiLvlLbl val="0"/>
      </c:catAx>
      <c:valAx>
        <c:axId val="7820492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1949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НДФЛ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Доходы!$A$8</c:f>
              <c:strCache>
                <c:ptCount val="1"/>
                <c:pt idx="0">
                  <c:v> - НДФЛ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A-46C4-93FB-E8FBF6CAE4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Доходы!$B$8:$E$8</c:f>
              <c:numCache>
                <c:formatCode>0.0</c:formatCode>
                <c:ptCount val="4"/>
                <c:pt idx="0">
                  <c:v>18590</c:v>
                </c:pt>
                <c:pt idx="1">
                  <c:v>23500</c:v>
                </c:pt>
                <c:pt idx="2">
                  <c:v>23680</c:v>
                </c:pt>
                <c:pt idx="3">
                  <c:v>23810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4A-46C4-93FB-E8FBF6CAE4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224768"/>
        <c:axId val="78247040"/>
      </c:lineChart>
      <c:catAx>
        <c:axId val="7822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247040"/>
        <c:crosses val="autoZero"/>
        <c:auto val="1"/>
        <c:lblAlgn val="ctr"/>
        <c:lblOffset val="100"/>
        <c:noMultiLvlLbl val="0"/>
      </c:catAx>
      <c:valAx>
        <c:axId val="782470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2247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акцизы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Доходы!$A$9</c:f>
              <c:strCache>
                <c:ptCount val="1"/>
                <c:pt idx="0">
                  <c:v> - акцизы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5D-4765-A035-159B645792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Доходы!$B$9:$E$9</c:f>
              <c:numCache>
                <c:formatCode>0.0</c:formatCode>
                <c:ptCount val="4"/>
                <c:pt idx="0">
                  <c:v>2328</c:v>
                </c:pt>
                <c:pt idx="1">
                  <c:v>2592.5</c:v>
                </c:pt>
                <c:pt idx="2">
                  <c:v>3475.6</c:v>
                </c:pt>
                <c:pt idx="3">
                  <c:v>4977.1000000000004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D-4765-A035-159B645792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271232"/>
        <c:axId val="78272768"/>
      </c:lineChart>
      <c:catAx>
        <c:axId val="7827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272768"/>
        <c:crosses val="autoZero"/>
        <c:auto val="1"/>
        <c:lblAlgn val="ctr"/>
        <c:lblOffset val="100"/>
        <c:noMultiLvlLbl val="0"/>
      </c:catAx>
      <c:valAx>
        <c:axId val="7827276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2712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налог на имущество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Доходы!$A$11</c:f>
              <c:strCache>
                <c:ptCount val="1"/>
                <c:pt idx="0">
                  <c:v> - налог на имущество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27-4108-99D2-D9076A2D66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Доходы!$B$11:$E$11</c:f>
              <c:numCache>
                <c:formatCode>0.0</c:formatCode>
                <c:ptCount val="4"/>
                <c:pt idx="0">
                  <c:v>450</c:v>
                </c:pt>
                <c:pt idx="1">
                  <c:v>880</c:v>
                </c:pt>
                <c:pt idx="2">
                  <c:v>880</c:v>
                </c:pt>
                <c:pt idx="3">
                  <c:v>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7-4108-99D2-D9076A2D66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305152"/>
        <c:axId val="78306688"/>
      </c:lineChart>
      <c:catAx>
        <c:axId val="783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306688"/>
        <c:crosses val="autoZero"/>
        <c:auto val="1"/>
        <c:lblAlgn val="ctr"/>
        <c:lblOffset val="100"/>
        <c:noMultiLvlLbl val="0"/>
      </c:catAx>
      <c:valAx>
        <c:axId val="783066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3051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земельный налог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Доходы!$A$12</c:f>
              <c:strCache>
                <c:ptCount val="1"/>
                <c:pt idx="0">
                  <c:v> - земельный налог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14-48BA-84A3-04B651AB9A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Доходы!$B$12:$E$12</c:f>
              <c:numCache>
                <c:formatCode>0.0</c:formatCode>
                <c:ptCount val="4"/>
                <c:pt idx="0">
                  <c:v>9790</c:v>
                </c:pt>
                <c:pt idx="1">
                  <c:v>10560</c:v>
                </c:pt>
                <c:pt idx="2">
                  <c:v>10670</c:v>
                </c:pt>
                <c:pt idx="3">
                  <c:v>10670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4-48BA-84A3-04B651AB9A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334976"/>
        <c:axId val="78349056"/>
      </c:lineChart>
      <c:catAx>
        <c:axId val="783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349056"/>
        <c:crosses val="autoZero"/>
        <c:auto val="1"/>
        <c:lblAlgn val="ctr"/>
        <c:lblOffset val="100"/>
        <c:noMultiLvlLbl val="0"/>
      </c:catAx>
      <c:valAx>
        <c:axId val="783490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3349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Налоговые доходы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Доходы!$A$7</c:f>
              <c:strCache>
                <c:ptCount val="1"/>
                <c:pt idx="0">
                  <c:v> Налоговые доходы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6E-4C4E-9F64-A9751F90E5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Доходы!$B$7:$E$7</c:f>
              <c:numCache>
                <c:formatCode>0.0</c:formatCode>
                <c:ptCount val="4"/>
                <c:pt idx="0">
                  <c:v>31170</c:v>
                </c:pt>
                <c:pt idx="1">
                  <c:v>37534.5</c:v>
                </c:pt>
                <c:pt idx="2">
                  <c:v>38707.599999999999</c:v>
                </c:pt>
                <c:pt idx="3">
                  <c:v>40339.1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E-4C4E-9F64-A9751F90E5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385152"/>
        <c:axId val="78386688"/>
      </c:lineChart>
      <c:catAx>
        <c:axId val="783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386688"/>
        <c:crosses val="autoZero"/>
        <c:auto val="1"/>
        <c:lblAlgn val="ctr"/>
        <c:lblOffset val="100"/>
        <c:noMultiLvlLbl val="0"/>
      </c:catAx>
      <c:valAx>
        <c:axId val="783866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3851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Доходы!$A$10</c:f>
              <c:strCache>
                <c:ptCount val="1"/>
                <c:pt idx="0">
                  <c:v> - единый сельхоз налог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4D-4772-AF5E-F9A543C0AF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Доходы!$B$10:$E$10</c:f>
              <c:numCache>
                <c:formatCode>0.0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D-4772-AF5E-F9A543C0A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416"/>
      </c:lineChart>
      <c:catAx>
        <c:axId val="784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412416"/>
        <c:crosses val="autoZero"/>
        <c:auto val="1"/>
        <c:lblAlgn val="ctr"/>
        <c:lblOffset val="100"/>
        <c:noMultiLvlLbl val="0"/>
      </c:catAx>
      <c:valAx>
        <c:axId val="784124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84108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19049</xdr:rowOff>
    </xdr:from>
    <xdr:to>
      <xdr:col>0</xdr:col>
      <xdr:colOff>3162300</xdr:colOff>
      <xdr:row>2</xdr:row>
      <xdr:rowOff>180974</xdr:rowOff>
    </xdr:to>
    <xdr:pic>
      <xdr:nvPicPr>
        <xdr:cNvPr id="3" name="Рисунок 2" descr="скачанные файлы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28000"/>
        </a:blip>
        <a:stretch>
          <a:fillRect/>
        </a:stretch>
      </xdr:blipFill>
      <xdr:spPr>
        <a:xfrm>
          <a:off x="142875" y="19049"/>
          <a:ext cx="3019425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5</xdr:col>
      <xdr:colOff>4067176</xdr:colOff>
      <xdr:row>4</xdr:row>
      <xdr:rowOff>19050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19051</xdr:rowOff>
    </xdr:from>
    <xdr:to>
      <xdr:col>6</xdr:col>
      <xdr:colOff>0</xdr:colOff>
      <xdr:row>5</xdr:row>
      <xdr:rowOff>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19</xdr:row>
      <xdr:rowOff>9524</xdr:rowOff>
    </xdr:from>
    <xdr:to>
      <xdr:col>6</xdr:col>
      <xdr:colOff>0</xdr:colOff>
      <xdr:row>20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1600200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8</xdr:row>
      <xdr:rowOff>1600200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1600200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1600200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1</xdr:rowOff>
    </xdr:from>
    <xdr:to>
      <xdr:col>6</xdr:col>
      <xdr:colOff>0</xdr:colOff>
      <xdr:row>7</xdr:row>
      <xdr:rowOff>0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1600200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1600200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9525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</xdr:row>
      <xdr:rowOff>1</xdr:rowOff>
    </xdr:from>
    <xdr:to>
      <xdr:col>6</xdr:col>
      <xdr:colOff>0</xdr:colOff>
      <xdr:row>16</xdr:row>
      <xdr:rowOff>0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19050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9526</xdr:colOff>
      <xdr:row>16</xdr:row>
      <xdr:rowOff>1447800</xdr:rowOff>
    </xdr:from>
    <xdr:to>
      <xdr:col>6</xdr:col>
      <xdr:colOff>1</xdr:colOff>
      <xdr:row>18</xdr:row>
      <xdr:rowOff>9525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19</xdr:row>
      <xdr:rowOff>9525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13</xdr:row>
      <xdr:rowOff>1</xdr:rowOff>
    </xdr:from>
    <xdr:to>
      <xdr:col>6</xdr:col>
      <xdr:colOff>0</xdr:colOff>
      <xdr:row>14</xdr:row>
      <xdr:rowOff>1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9525</xdr:rowOff>
    </xdr:from>
    <xdr:to>
      <xdr:col>6</xdr:col>
      <xdr:colOff>9525</xdr:colOff>
      <xdr:row>4</xdr:row>
      <xdr:rowOff>1581149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1590674</xdr:rowOff>
    </xdr:from>
    <xdr:to>
      <xdr:col>6</xdr:col>
      <xdr:colOff>0</xdr:colOff>
      <xdr:row>6</xdr:row>
      <xdr:rowOff>19049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6</xdr:row>
      <xdr:rowOff>1590675</xdr:rowOff>
    </xdr:from>
    <xdr:to>
      <xdr:col>6</xdr:col>
      <xdr:colOff>0</xdr:colOff>
      <xdr:row>7</xdr:row>
      <xdr:rowOff>1590675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</xdr:row>
      <xdr:rowOff>38100</xdr:rowOff>
    </xdr:from>
    <xdr:to>
      <xdr:col>5</xdr:col>
      <xdr:colOff>3857625</xdr:colOff>
      <xdr:row>8</xdr:row>
      <xdr:rowOff>1581150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5</xdr:col>
      <xdr:colOff>3819525</xdr:colOff>
      <xdr:row>3</xdr:row>
      <xdr:rowOff>1581150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29</xdr:row>
      <xdr:rowOff>19049</xdr:rowOff>
    </xdr:from>
    <xdr:to>
      <xdr:col>5</xdr:col>
      <xdr:colOff>1581150</xdr:colOff>
      <xdr:row>52</xdr:row>
      <xdr:rowOff>28575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8</xdr:row>
      <xdr:rowOff>1600199</xdr:rowOff>
    </xdr:from>
    <xdr:to>
      <xdr:col>6</xdr:col>
      <xdr:colOff>0</xdr:colOff>
      <xdr:row>9</xdr:row>
      <xdr:rowOff>1590674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28575</xdr:colOff>
      <xdr:row>10</xdr:row>
      <xdr:rowOff>19049</xdr:rowOff>
    </xdr:from>
    <xdr:to>
      <xdr:col>5</xdr:col>
      <xdr:colOff>3829049</xdr:colOff>
      <xdr:row>10</xdr:row>
      <xdr:rowOff>1590674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49" zoomScaleNormal="100" workbookViewId="0">
      <selection activeCell="B90" sqref="B90"/>
    </sheetView>
  </sheetViews>
  <sheetFormatPr defaultRowHeight="15" x14ac:dyDescent="0.25"/>
  <cols>
    <col min="1" max="1" width="47.85546875" customWidth="1"/>
    <col min="2" max="4" width="23.5703125" customWidth="1"/>
  </cols>
  <sheetData>
    <row r="1" spans="1:5" s="6" customFormat="1" ht="36" customHeight="1" x14ac:dyDescent="0.25">
      <c r="A1" s="112"/>
      <c r="B1" s="129"/>
      <c r="C1" s="129"/>
      <c r="D1" s="129"/>
      <c r="E1" s="129"/>
    </row>
    <row r="2" spans="1:5" s="6" customFormat="1" ht="36" customHeight="1" x14ac:dyDescent="0.25">
      <c r="A2" s="112"/>
      <c r="B2" s="129"/>
      <c r="C2" s="129"/>
      <c r="D2" s="129"/>
      <c r="E2" s="129"/>
    </row>
    <row r="3" spans="1:5" s="6" customFormat="1" ht="79.5" customHeight="1" x14ac:dyDescent="0.25">
      <c r="A3" s="130" t="s">
        <v>49</v>
      </c>
      <c r="B3" s="130"/>
      <c r="C3" s="130"/>
      <c r="D3" s="130"/>
      <c r="E3" s="130"/>
    </row>
    <row r="4" spans="1:5" s="6" customFormat="1" ht="79.5" customHeight="1" x14ac:dyDescent="0.25">
      <c r="A4" s="127" t="s">
        <v>57</v>
      </c>
      <c r="B4" s="127"/>
      <c r="C4" s="127"/>
      <c r="D4" s="127"/>
      <c r="E4" s="127"/>
    </row>
    <row r="5" spans="1:5" s="6" customFormat="1" ht="79.5" customHeight="1" x14ac:dyDescent="0.25">
      <c r="A5" s="126" t="s">
        <v>58</v>
      </c>
      <c r="B5" s="126"/>
      <c r="C5" s="126"/>
      <c r="D5" s="126"/>
      <c r="E5" s="126"/>
    </row>
    <row r="6" spans="1:5" s="6" customFormat="1" ht="121.5" customHeight="1" x14ac:dyDescent="0.25">
      <c r="A6" s="128" t="s">
        <v>95</v>
      </c>
      <c r="B6" s="128"/>
      <c r="C6" s="128"/>
      <c r="D6" s="128"/>
      <c r="E6" s="128"/>
    </row>
    <row r="7" spans="1:5" s="6" customFormat="1" ht="48.75" customHeight="1" x14ac:dyDescent="0.25"/>
    <row r="8" spans="1:5" s="6" customFormat="1" ht="81.75" customHeight="1" x14ac:dyDescent="0.35">
      <c r="A8" s="123" t="s">
        <v>97</v>
      </c>
      <c r="B8" s="124"/>
      <c r="C8" s="124"/>
      <c r="D8" s="124"/>
      <c r="E8" s="124"/>
    </row>
    <row r="9" spans="1:5" ht="51.75" customHeight="1" x14ac:dyDescent="0.35">
      <c r="A9" s="123" t="s">
        <v>28</v>
      </c>
      <c r="B9" s="123"/>
      <c r="C9" s="123"/>
      <c r="D9" s="123"/>
      <c r="E9" s="123"/>
    </row>
    <row r="10" spans="1:5" ht="38.25" customHeight="1" x14ac:dyDescent="0.35">
      <c r="A10" s="124" t="s">
        <v>29</v>
      </c>
      <c r="B10" s="124"/>
      <c r="C10" s="124"/>
      <c r="D10" s="124"/>
      <c r="E10" s="124"/>
    </row>
    <row r="11" spans="1:5" ht="38.25" customHeight="1" x14ac:dyDescent="0.35">
      <c r="A11" s="124" t="s">
        <v>10</v>
      </c>
      <c r="B11" s="124"/>
      <c r="C11" s="124"/>
      <c r="D11" s="124"/>
      <c r="E11" s="124"/>
    </row>
    <row r="12" spans="1:5" ht="38.25" customHeight="1" x14ac:dyDescent="0.35">
      <c r="A12" s="124" t="s">
        <v>9</v>
      </c>
      <c r="B12" s="124"/>
      <c r="C12" s="124"/>
      <c r="D12" s="124"/>
      <c r="E12" s="124"/>
    </row>
    <row r="13" spans="1:5" ht="42.75" customHeight="1" x14ac:dyDescent="0.35">
      <c r="A13" s="123" t="s">
        <v>11</v>
      </c>
      <c r="B13" s="123"/>
      <c r="C13" s="123"/>
      <c r="D13" s="123"/>
      <c r="E13" s="123"/>
    </row>
    <row r="14" spans="1:5" x14ac:dyDescent="0.25">
      <c r="A14" s="45"/>
      <c r="B14" s="45"/>
      <c r="C14" s="45"/>
      <c r="D14" s="45"/>
      <c r="E14" s="45"/>
    </row>
    <row r="15" spans="1:5" ht="24" customHeight="1" x14ac:dyDescent="0.35">
      <c r="A15" s="124" t="s">
        <v>12</v>
      </c>
      <c r="B15" s="124"/>
      <c r="C15" s="124"/>
      <c r="D15" s="124"/>
      <c r="E15" s="124"/>
    </row>
    <row r="16" spans="1:5" s="6" customFormat="1" ht="24" customHeight="1" x14ac:dyDescent="0.35">
      <c r="A16" s="46"/>
      <c r="B16" s="46"/>
      <c r="C16" s="46"/>
      <c r="D16" s="46"/>
      <c r="E16" s="45"/>
    </row>
    <row r="17" spans="1:5" ht="48" customHeight="1" x14ac:dyDescent="0.35">
      <c r="A17" s="123" t="s">
        <v>13</v>
      </c>
      <c r="B17" s="123"/>
      <c r="C17" s="123"/>
      <c r="D17" s="123"/>
      <c r="E17" s="123"/>
    </row>
    <row r="18" spans="1:5" s="6" customFormat="1" ht="34.5" customHeight="1" x14ac:dyDescent="0.35">
      <c r="A18" s="44"/>
      <c r="B18" s="44"/>
      <c r="C18" s="44"/>
      <c r="D18" s="44"/>
      <c r="E18" s="45"/>
    </row>
    <row r="19" spans="1:5" ht="43.5" customHeight="1" x14ac:dyDescent="0.35">
      <c r="A19" s="123" t="s">
        <v>27</v>
      </c>
      <c r="B19" s="123"/>
      <c r="C19" s="123"/>
      <c r="D19" s="123"/>
      <c r="E19" s="123"/>
    </row>
    <row r="20" spans="1:5" s="6" customFormat="1" ht="36" customHeight="1" x14ac:dyDescent="0.35">
      <c r="A20" s="44"/>
      <c r="B20" s="44"/>
      <c r="C20" s="44"/>
      <c r="D20" s="44"/>
      <c r="E20" s="45"/>
    </row>
    <row r="21" spans="1:5" ht="60.75" customHeight="1" x14ac:dyDescent="0.35">
      <c r="A21" s="123" t="s">
        <v>26</v>
      </c>
      <c r="B21" s="123"/>
      <c r="C21" s="123"/>
      <c r="D21" s="123"/>
      <c r="E21" s="123"/>
    </row>
    <row r="22" spans="1:5" s="6" customFormat="1" ht="60.75" customHeight="1" x14ac:dyDescent="0.35">
      <c r="A22" s="20"/>
      <c r="B22" s="20"/>
      <c r="C22" s="20"/>
      <c r="D22" s="20"/>
      <c r="E22" s="20"/>
    </row>
    <row r="23" spans="1:5" s="6" customFormat="1" ht="156.75" customHeight="1" x14ac:dyDescent="0.25">
      <c r="A23" s="47"/>
      <c r="B23" s="125" t="s">
        <v>50</v>
      </c>
      <c r="C23" s="125"/>
      <c r="D23" s="125"/>
      <c r="E23" s="125"/>
    </row>
    <row r="24" spans="1:5" s="6" customFormat="1" ht="38.25" customHeight="1" x14ac:dyDescent="0.35">
      <c r="A24" s="44"/>
      <c r="B24" s="44"/>
      <c r="C24" s="44"/>
      <c r="D24" s="44"/>
      <c r="E24" s="44"/>
    </row>
    <row r="25" spans="1:5" s="6" customFormat="1" ht="127.5" customHeight="1" x14ac:dyDescent="0.25">
      <c r="A25" s="47"/>
      <c r="B25" s="125" t="s">
        <v>51</v>
      </c>
      <c r="C25" s="125"/>
      <c r="D25" s="125"/>
      <c r="E25" s="125"/>
    </row>
    <row r="26" spans="1:5" s="6" customFormat="1" ht="60.75" customHeight="1" x14ac:dyDescent="0.25">
      <c r="A26" s="43"/>
      <c r="B26" s="43"/>
      <c r="C26" s="43"/>
      <c r="D26" s="43"/>
      <c r="E26" s="43"/>
    </row>
    <row r="27" spans="1:5" s="6" customFormat="1" ht="60.75" customHeight="1" x14ac:dyDescent="0.25">
      <c r="A27" s="43"/>
      <c r="B27" s="43"/>
      <c r="C27" s="43"/>
      <c r="D27" s="43"/>
      <c r="E27" s="43"/>
    </row>
    <row r="30" spans="1:5" ht="15.75" thickBot="1" x14ac:dyDescent="0.3"/>
    <row r="31" spans="1:5" ht="49.5" customHeight="1" thickBot="1" x14ac:dyDescent="0.3">
      <c r="A31" s="120" t="s">
        <v>94</v>
      </c>
      <c r="B31" s="121"/>
      <c r="C31" s="121"/>
      <c r="D31" s="122"/>
    </row>
    <row r="32" spans="1:5" ht="23.25" customHeight="1" thickTop="1" x14ac:dyDescent="0.3">
      <c r="A32" s="21"/>
      <c r="B32" s="22"/>
      <c r="C32" s="22"/>
      <c r="D32" s="23"/>
    </row>
    <row r="33" spans="1:5" ht="18.75" x14ac:dyDescent="0.25">
      <c r="A33" s="27" t="s">
        <v>14</v>
      </c>
      <c r="B33" s="15">
        <v>2019</v>
      </c>
      <c r="C33" s="69">
        <v>2020</v>
      </c>
      <c r="D33" s="15">
        <v>2021</v>
      </c>
    </row>
    <row r="34" spans="1:5" ht="18.75" x14ac:dyDescent="0.3">
      <c r="A34" s="29" t="s">
        <v>23</v>
      </c>
      <c r="B34" s="18">
        <f>B36+B37</f>
        <v>107714.3</v>
      </c>
      <c r="C34" s="18">
        <f t="shared" ref="C34:D34" si="0">C36+C37</f>
        <v>41750.9</v>
      </c>
      <c r="D34" s="18">
        <f t="shared" si="0"/>
        <v>43375.6</v>
      </c>
    </row>
    <row r="35" spans="1:5" ht="18.75" x14ac:dyDescent="0.3">
      <c r="A35" s="29" t="s">
        <v>15</v>
      </c>
      <c r="B35" s="30"/>
      <c r="C35" s="30"/>
      <c r="D35" s="31"/>
    </row>
    <row r="36" spans="1:5" ht="18.75" x14ac:dyDescent="0.3">
      <c r="A36" s="29" t="s">
        <v>22</v>
      </c>
      <c r="B36" s="18">
        <v>39434.5</v>
      </c>
      <c r="C36" s="18">
        <v>40607.599999999999</v>
      </c>
      <c r="D36" s="19">
        <v>42239.1</v>
      </c>
    </row>
    <row r="37" spans="1:5" s="6" customFormat="1" ht="18.75" x14ac:dyDescent="0.3">
      <c r="A37" s="29" t="s">
        <v>48</v>
      </c>
      <c r="B37" s="18">
        <v>68279.8</v>
      </c>
      <c r="C37" s="18">
        <v>1143.3</v>
      </c>
      <c r="D37" s="19">
        <v>1136.5</v>
      </c>
    </row>
    <row r="38" spans="1:5" ht="18.75" x14ac:dyDescent="0.3">
      <c r="A38" s="29" t="s">
        <v>24</v>
      </c>
      <c r="B38" s="18">
        <v>107714.3</v>
      </c>
      <c r="C38" s="18">
        <v>41750.9</v>
      </c>
      <c r="D38" s="18">
        <v>43375.6</v>
      </c>
    </row>
    <row r="39" spans="1:5" ht="18.75" x14ac:dyDescent="0.3">
      <c r="A39" s="29" t="s">
        <v>15</v>
      </c>
      <c r="B39" s="30"/>
      <c r="C39" s="30"/>
      <c r="D39" s="31"/>
    </row>
    <row r="40" spans="1:5" ht="18.75" x14ac:dyDescent="0.3">
      <c r="A40" s="29" t="s">
        <v>16</v>
      </c>
      <c r="B40" s="30"/>
      <c r="C40" s="18">
        <v>1029.9000000000001</v>
      </c>
      <c r="D40" s="19">
        <v>2140.9</v>
      </c>
    </row>
    <row r="41" spans="1:5" ht="18.75" x14ac:dyDescent="0.3">
      <c r="A41" s="29"/>
      <c r="B41" s="30"/>
      <c r="C41" s="30"/>
      <c r="D41" s="31"/>
    </row>
    <row r="42" spans="1:5" ht="18.75" x14ac:dyDescent="0.3">
      <c r="A42" s="29" t="s">
        <v>17</v>
      </c>
      <c r="B42" s="41">
        <f>B34-B38</f>
        <v>0</v>
      </c>
      <c r="C42" s="41">
        <f>C38-C34</f>
        <v>0</v>
      </c>
      <c r="D42" s="41">
        <f>D38-D34</f>
        <v>0</v>
      </c>
    </row>
    <row r="43" spans="1:5" ht="18.75" x14ac:dyDescent="0.3">
      <c r="A43" s="32"/>
      <c r="B43" s="33"/>
      <c r="C43" s="33"/>
      <c r="D43" s="34"/>
    </row>
    <row r="44" spans="1:5" ht="37.5" x14ac:dyDescent="0.25">
      <c r="A44" s="35" t="s">
        <v>25</v>
      </c>
      <c r="B44" s="18">
        <v>0</v>
      </c>
      <c r="C44" s="18">
        <v>0</v>
      </c>
      <c r="D44" s="19">
        <v>0</v>
      </c>
    </row>
    <row r="45" spans="1:5" ht="15.75" x14ac:dyDescent="0.25">
      <c r="A45" s="24"/>
      <c r="B45" s="25"/>
      <c r="C45" s="25"/>
      <c r="D45" s="26"/>
    </row>
    <row r="46" spans="1:5" ht="18.75" x14ac:dyDescent="0.3">
      <c r="A46" s="32" t="s">
        <v>96</v>
      </c>
      <c r="B46" s="36"/>
      <c r="C46" s="113">
        <v>13.464</v>
      </c>
      <c r="D46" s="37" t="s">
        <v>18</v>
      </c>
      <c r="E46" s="116"/>
    </row>
    <row r="47" spans="1:5" ht="18.75" x14ac:dyDescent="0.3">
      <c r="A47" s="32"/>
      <c r="B47" s="36"/>
      <c r="C47" s="38"/>
      <c r="D47" s="37"/>
    </row>
    <row r="48" spans="1:5" ht="18.75" x14ac:dyDescent="0.3">
      <c r="A48" s="39" t="s">
        <v>19</v>
      </c>
      <c r="B48" s="13">
        <v>2019</v>
      </c>
      <c r="C48" s="28">
        <v>2020</v>
      </c>
      <c r="D48" s="13">
        <v>2021</v>
      </c>
    </row>
    <row r="49" spans="1:5" ht="37.5" x14ac:dyDescent="0.25">
      <c r="A49" s="40" t="s">
        <v>20</v>
      </c>
      <c r="B49" s="17">
        <f>B34/$C46</f>
        <v>8000.1708259061197</v>
      </c>
      <c r="C49" s="17">
        <f>C34/$C46</f>
        <v>3100.9284016636957</v>
      </c>
      <c r="D49" s="42">
        <f>D34/$C46</f>
        <v>3221.5983363042183</v>
      </c>
    </row>
    <row r="50" spans="1:5" ht="37.5" x14ac:dyDescent="0.3">
      <c r="A50" s="87" t="s">
        <v>21</v>
      </c>
      <c r="B50" s="17">
        <f>B38/$C46</f>
        <v>8000.1708259061197</v>
      </c>
      <c r="C50" s="17">
        <f>C38/$C46</f>
        <v>3100.9284016636957</v>
      </c>
      <c r="D50" s="17">
        <f>D38/$C46</f>
        <v>3221.5983363042183</v>
      </c>
    </row>
    <row r="51" spans="1:5" x14ac:dyDescent="0.25">
      <c r="A51" s="7"/>
      <c r="B51" s="7"/>
      <c r="C51" s="7"/>
    </row>
    <row r="52" spans="1:5" ht="15" customHeight="1" x14ac:dyDescent="0.3">
      <c r="A52" s="86" t="s">
        <v>90</v>
      </c>
      <c r="B52" s="76"/>
      <c r="C52" s="76"/>
      <c r="D52" s="72"/>
    </row>
    <row r="53" spans="1:5" ht="15.75" customHeight="1" x14ac:dyDescent="0.3">
      <c r="A53" s="76"/>
      <c r="B53" s="76"/>
      <c r="C53" s="76"/>
      <c r="D53" s="72"/>
    </row>
    <row r="54" spans="1:5" ht="18.75" x14ac:dyDescent="0.25">
      <c r="A54" s="109"/>
      <c r="B54" s="110">
        <v>2019</v>
      </c>
      <c r="C54" s="111">
        <v>2020</v>
      </c>
      <c r="D54" s="111">
        <v>2021</v>
      </c>
    </row>
    <row r="55" spans="1:5" x14ac:dyDescent="0.25">
      <c r="A55" s="77" t="s">
        <v>60</v>
      </c>
      <c r="B55" s="91">
        <f>B56</f>
        <v>555.79999999999995</v>
      </c>
      <c r="C55" s="91">
        <f>C56</f>
        <v>555.79999999999995</v>
      </c>
      <c r="D55" s="91">
        <f>D56</f>
        <v>555.79999999999995</v>
      </c>
    </row>
    <row r="56" spans="1:5" ht="49.5" customHeight="1" x14ac:dyDescent="0.25">
      <c r="A56" s="78" t="s">
        <v>61</v>
      </c>
      <c r="B56" s="117">
        <v>555.79999999999995</v>
      </c>
      <c r="C56" s="118">
        <v>555.79999999999995</v>
      </c>
      <c r="D56" s="119">
        <v>555.79999999999995</v>
      </c>
      <c r="E56" s="116"/>
    </row>
    <row r="57" spans="1:5" ht="22.5" customHeight="1" x14ac:dyDescent="0.25">
      <c r="A57" s="79" t="s">
        <v>60</v>
      </c>
      <c r="B57" s="92">
        <f>B59+B60</f>
        <v>100</v>
      </c>
      <c r="C57" s="92">
        <f>C59+C60</f>
        <v>100</v>
      </c>
      <c r="D57" s="92">
        <f>D59+D60</f>
        <v>100</v>
      </c>
    </row>
    <row r="58" spans="1:5" ht="21" customHeight="1" x14ac:dyDescent="0.25">
      <c r="A58" s="80" t="s">
        <v>62</v>
      </c>
      <c r="B58" s="100">
        <f>B59+B60</f>
        <v>100</v>
      </c>
      <c r="C58" s="100">
        <f>C59+C60</f>
        <v>100</v>
      </c>
      <c r="D58" s="100">
        <f>D59+D60</f>
        <v>100</v>
      </c>
    </row>
    <row r="59" spans="1:5" ht="30" x14ac:dyDescent="0.25">
      <c r="A59" s="73" t="s">
        <v>63</v>
      </c>
      <c r="B59" s="99">
        <v>98</v>
      </c>
      <c r="C59" s="100">
        <v>98</v>
      </c>
      <c r="D59" s="101">
        <v>98</v>
      </c>
    </row>
    <row r="60" spans="1:5" ht="45" customHeight="1" x14ac:dyDescent="0.25">
      <c r="A60" s="73" t="s">
        <v>64</v>
      </c>
      <c r="B60" s="102">
        <v>2</v>
      </c>
      <c r="C60" s="100">
        <v>2</v>
      </c>
      <c r="D60" s="101">
        <v>2</v>
      </c>
    </row>
    <row r="61" spans="1:5" x14ac:dyDescent="0.25">
      <c r="A61" s="81" t="s">
        <v>60</v>
      </c>
      <c r="B61" s="93">
        <f>B62</f>
        <v>44741</v>
      </c>
      <c r="C61" s="93">
        <f t="shared" ref="C61:D61" si="1">C62</f>
        <v>8015.9</v>
      </c>
      <c r="D61" s="93">
        <f t="shared" si="1"/>
        <v>7170</v>
      </c>
    </row>
    <row r="62" spans="1:5" ht="58.5" customHeight="1" x14ac:dyDescent="0.25">
      <c r="A62" s="82" t="s">
        <v>65</v>
      </c>
      <c r="B62" s="98">
        <f>B63+B64+B65+B66</f>
        <v>44741</v>
      </c>
      <c r="C62" s="98">
        <f>C63+C64+C65+C66</f>
        <v>8015.9</v>
      </c>
      <c r="D62" s="98">
        <f>D63+D64+D65+D66</f>
        <v>7170</v>
      </c>
    </row>
    <row r="63" spans="1:5" ht="36.75" customHeight="1" x14ac:dyDescent="0.25">
      <c r="A63" s="88" t="s">
        <v>66</v>
      </c>
      <c r="B63" s="99">
        <v>42941</v>
      </c>
      <c r="C63" s="100">
        <v>6165.9</v>
      </c>
      <c r="D63" s="101">
        <v>5270</v>
      </c>
    </row>
    <row r="64" spans="1:5" ht="47.25" customHeight="1" x14ac:dyDescent="0.25">
      <c r="A64" s="73" t="s">
        <v>67</v>
      </c>
      <c r="B64" s="102"/>
      <c r="C64" s="100"/>
      <c r="D64" s="101"/>
    </row>
    <row r="65" spans="1:4" ht="30" x14ac:dyDescent="0.25">
      <c r="A65" s="73" t="s">
        <v>68</v>
      </c>
      <c r="B65" s="99">
        <v>1000</v>
      </c>
      <c r="C65" s="100">
        <v>1000</v>
      </c>
      <c r="D65" s="103">
        <v>1000</v>
      </c>
    </row>
    <row r="66" spans="1:4" ht="52.5" customHeight="1" x14ac:dyDescent="0.25">
      <c r="A66" s="73" t="s">
        <v>69</v>
      </c>
      <c r="B66" s="102">
        <v>800</v>
      </c>
      <c r="C66" s="100">
        <v>850</v>
      </c>
      <c r="D66" s="103">
        <v>900</v>
      </c>
    </row>
    <row r="67" spans="1:4" x14ac:dyDescent="0.25">
      <c r="A67" s="81" t="s">
        <v>60</v>
      </c>
      <c r="B67" s="93">
        <f>B68</f>
        <v>53420.2</v>
      </c>
      <c r="C67" s="93">
        <f>C68</f>
        <v>23020.9</v>
      </c>
      <c r="D67" s="93">
        <f>D68</f>
        <v>24313.4</v>
      </c>
    </row>
    <row r="68" spans="1:4" ht="30" x14ac:dyDescent="0.25">
      <c r="A68" s="83" t="s">
        <v>70</v>
      </c>
      <c r="B68" s="94">
        <f>B69+B70+B71+B72+B73+B74+B75+B76+B78+B77</f>
        <v>53420.2</v>
      </c>
      <c r="C68" s="94">
        <f t="shared" ref="C68:D68" si="2">C69+C70+C71+C72+C73+C74+C75+C76+C78+C77</f>
        <v>23020.9</v>
      </c>
      <c r="D68" s="94">
        <f t="shared" si="2"/>
        <v>24313.4</v>
      </c>
    </row>
    <row r="69" spans="1:4" ht="67.5" customHeight="1" x14ac:dyDescent="0.25">
      <c r="A69" s="73" t="s">
        <v>71</v>
      </c>
      <c r="B69" s="104">
        <v>21100</v>
      </c>
      <c r="C69" s="100">
        <v>100</v>
      </c>
      <c r="D69" s="103">
        <v>100</v>
      </c>
    </row>
    <row r="70" spans="1:4" ht="38.25" customHeight="1" x14ac:dyDescent="0.25">
      <c r="A70" s="73" t="s">
        <v>72</v>
      </c>
      <c r="B70" s="105">
        <v>4600</v>
      </c>
      <c r="C70" s="100">
        <v>4205</v>
      </c>
      <c r="D70" s="103">
        <v>4379</v>
      </c>
    </row>
    <row r="71" spans="1:4" ht="33" customHeight="1" x14ac:dyDescent="0.25">
      <c r="A71" s="74" t="s">
        <v>73</v>
      </c>
      <c r="B71" s="106">
        <v>16700.2</v>
      </c>
      <c r="C71" s="100">
        <v>10777</v>
      </c>
      <c r="D71" s="103">
        <v>12577.3</v>
      </c>
    </row>
    <row r="72" spans="1:4" ht="30" x14ac:dyDescent="0.25">
      <c r="A72" s="73" t="s">
        <v>74</v>
      </c>
      <c r="B72" s="107">
        <v>100</v>
      </c>
      <c r="C72" s="100">
        <v>110</v>
      </c>
      <c r="D72" s="101">
        <v>120</v>
      </c>
    </row>
    <row r="73" spans="1:4" ht="32.25" customHeight="1" x14ac:dyDescent="0.25">
      <c r="A73" s="73" t="s">
        <v>75</v>
      </c>
      <c r="B73" s="105">
        <v>100</v>
      </c>
      <c r="C73" s="100">
        <v>110</v>
      </c>
      <c r="D73" s="101">
        <v>120</v>
      </c>
    </row>
    <row r="74" spans="1:4" ht="42.75" customHeight="1" x14ac:dyDescent="0.25">
      <c r="A74" s="73" t="s">
        <v>76</v>
      </c>
      <c r="B74" s="105">
        <v>10000</v>
      </c>
      <c r="C74" s="100">
        <v>6869.9</v>
      </c>
      <c r="D74" s="101">
        <v>6157.1</v>
      </c>
    </row>
    <row r="75" spans="1:4" ht="62.25" customHeight="1" x14ac:dyDescent="0.25">
      <c r="A75" s="74" t="s">
        <v>77</v>
      </c>
      <c r="B75" s="105">
        <v>50</v>
      </c>
      <c r="C75" s="100">
        <v>50</v>
      </c>
      <c r="D75" s="101">
        <v>50</v>
      </c>
    </row>
    <row r="76" spans="1:4" ht="61.5" customHeight="1" x14ac:dyDescent="0.25">
      <c r="A76" s="74" t="s">
        <v>78</v>
      </c>
      <c r="B76" s="105">
        <v>10</v>
      </c>
      <c r="C76" s="100">
        <v>10</v>
      </c>
      <c r="D76" s="101">
        <v>10</v>
      </c>
    </row>
    <row r="77" spans="1:4" s="6" customFormat="1" ht="30" customHeight="1" x14ac:dyDescent="0.25">
      <c r="A77" s="74" t="s">
        <v>92</v>
      </c>
      <c r="B77" s="105">
        <v>760</v>
      </c>
      <c r="C77" s="100">
        <v>789</v>
      </c>
      <c r="D77" s="101">
        <v>800</v>
      </c>
    </row>
    <row r="78" spans="1:4" s="6" customFormat="1" ht="48" customHeight="1" x14ac:dyDescent="0.25">
      <c r="A78" s="74" t="s">
        <v>91</v>
      </c>
      <c r="B78" s="105"/>
      <c r="C78" s="100"/>
      <c r="D78" s="101"/>
    </row>
    <row r="79" spans="1:4" x14ac:dyDescent="0.25">
      <c r="A79" s="81" t="s">
        <v>60</v>
      </c>
      <c r="B79" s="93">
        <f t="shared" ref="B79:D80" si="3">B80</f>
        <v>50</v>
      </c>
      <c r="C79" s="93">
        <f t="shared" si="3"/>
        <v>50</v>
      </c>
      <c r="D79" s="93">
        <f t="shared" si="3"/>
        <v>50</v>
      </c>
    </row>
    <row r="80" spans="1:4" ht="47.25" customHeight="1" x14ac:dyDescent="0.25">
      <c r="A80" s="84" t="s">
        <v>79</v>
      </c>
      <c r="B80" s="100">
        <f t="shared" si="3"/>
        <v>50</v>
      </c>
      <c r="C80" s="100">
        <f t="shared" si="3"/>
        <v>50</v>
      </c>
      <c r="D80" s="100">
        <f t="shared" si="3"/>
        <v>50</v>
      </c>
    </row>
    <row r="81" spans="1:4" ht="66" customHeight="1" x14ac:dyDescent="0.25">
      <c r="A81" s="73" t="s">
        <v>80</v>
      </c>
      <c r="B81" s="104">
        <v>50</v>
      </c>
      <c r="C81" s="100">
        <v>50</v>
      </c>
      <c r="D81" s="103">
        <v>50</v>
      </c>
    </row>
    <row r="82" spans="1:4" x14ac:dyDescent="0.25">
      <c r="A82" s="81" t="s">
        <v>81</v>
      </c>
      <c r="B82" s="93">
        <f>B83</f>
        <v>50</v>
      </c>
      <c r="C82" s="93">
        <f>C83</f>
        <v>50</v>
      </c>
      <c r="D82" s="93">
        <f>D83</f>
        <v>50</v>
      </c>
    </row>
    <row r="83" spans="1:4" ht="36" customHeight="1" x14ac:dyDescent="0.25">
      <c r="A83" s="84" t="s">
        <v>82</v>
      </c>
      <c r="B83" s="100">
        <f>B84</f>
        <v>50</v>
      </c>
      <c r="C83" s="100">
        <f t="shared" ref="C83:D83" si="4">C84</f>
        <v>50</v>
      </c>
      <c r="D83" s="100">
        <f t="shared" si="4"/>
        <v>50</v>
      </c>
    </row>
    <row r="84" spans="1:4" ht="56.25" customHeight="1" x14ac:dyDescent="0.25">
      <c r="A84" s="73" t="s">
        <v>83</v>
      </c>
      <c r="B84" s="104">
        <v>50</v>
      </c>
      <c r="C84" s="100">
        <v>50</v>
      </c>
      <c r="D84" s="103">
        <v>50</v>
      </c>
    </row>
    <row r="85" spans="1:4" ht="26.25" customHeight="1" x14ac:dyDescent="0.25">
      <c r="A85" s="81" t="s">
        <v>81</v>
      </c>
      <c r="B85" s="92">
        <f>B86</f>
        <v>400</v>
      </c>
      <c r="C85" s="92">
        <f>C86</f>
        <v>400</v>
      </c>
      <c r="D85" s="92">
        <f>D86</f>
        <v>400</v>
      </c>
    </row>
    <row r="86" spans="1:4" ht="32.25" customHeight="1" x14ac:dyDescent="0.25">
      <c r="A86" s="73" t="s">
        <v>84</v>
      </c>
      <c r="B86" s="100">
        <f>B87+B88+B90+B89</f>
        <v>400</v>
      </c>
      <c r="C86" s="100">
        <f t="shared" ref="C86:D86" si="5">C87+C88+C90+C89</f>
        <v>400</v>
      </c>
      <c r="D86" s="100">
        <f t="shared" si="5"/>
        <v>400</v>
      </c>
    </row>
    <row r="87" spans="1:4" ht="28.5" customHeight="1" x14ac:dyDescent="0.25">
      <c r="A87" s="73" t="s">
        <v>85</v>
      </c>
      <c r="B87" s="105">
        <v>150</v>
      </c>
      <c r="C87" s="100">
        <v>150</v>
      </c>
      <c r="D87" s="101">
        <v>150</v>
      </c>
    </row>
    <row r="88" spans="1:4" ht="50.25" customHeight="1" x14ac:dyDescent="0.25">
      <c r="A88" s="74" t="s">
        <v>86</v>
      </c>
      <c r="B88" s="105">
        <v>60</v>
      </c>
      <c r="C88" s="108">
        <v>60</v>
      </c>
      <c r="D88" s="101">
        <v>60</v>
      </c>
    </row>
    <row r="89" spans="1:4" s="6" customFormat="1" ht="50.25" customHeight="1" x14ac:dyDescent="0.25">
      <c r="A89" s="74" t="s">
        <v>93</v>
      </c>
      <c r="B89" s="105">
        <v>150</v>
      </c>
      <c r="C89" s="108">
        <v>150</v>
      </c>
      <c r="D89" s="101">
        <v>150</v>
      </c>
    </row>
    <row r="90" spans="1:4" ht="49.5" customHeight="1" x14ac:dyDescent="0.25">
      <c r="A90" s="73" t="s">
        <v>87</v>
      </c>
      <c r="B90" s="105">
        <v>40</v>
      </c>
      <c r="C90" s="108">
        <v>40</v>
      </c>
      <c r="D90" s="101">
        <v>40</v>
      </c>
    </row>
    <row r="91" spans="1:4" ht="27.75" customHeight="1" x14ac:dyDescent="0.25">
      <c r="A91" s="85" t="s">
        <v>88</v>
      </c>
      <c r="B91" s="95">
        <v>8397.2999999999993</v>
      </c>
      <c r="C91" s="96">
        <v>9558.2999999999993</v>
      </c>
      <c r="D91" s="97">
        <v>10736.4</v>
      </c>
    </row>
    <row r="92" spans="1:4" ht="15.75" thickBot="1" x14ac:dyDescent="0.3">
      <c r="A92" s="75" t="s">
        <v>89</v>
      </c>
      <c r="B92" s="93">
        <f>B55+B61+B67+B79+B82+B85+B91+B57</f>
        <v>107714.3</v>
      </c>
      <c r="C92" s="93">
        <f t="shared" ref="C92:D92" si="6">C55+C61+C67+C79+C82+C85+C91+C57</f>
        <v>41750.899999999994</v>
      </c>
      <c r="D92" s="93">
        <f t="shared" si="6"/>
        <v>43375.6</v>
      </c>
    </row>
    <row r="93" spans="1:4" x14ac:dyDescent="0.25">
      <c r="C93" s="89"/>
      <c r="D93" s="90"/>
    </row>
  </sheetData>
  <mergeCells count="18">
    <mergeCell ref="A5:E5"/>
    <mergeCell ref="A4:E4"/>
    <mergeCell ref="A6:E6"/>
    <mergeCell ref="B1:E2"/>
    <mergeCell ref="B25:E25"/>
    <mergeCell ref="A3:E3"/>
    <mergeCell ref="A8:E8"/>
    <mergeCell ref="A31:D31"/>
    <mergeCell ref="A17:E17"/>
    <mergeCell ref="A9:E9"/>
    <mergeCell ref="A10:E10"/>
    <mergeCell ref="A11:E11"/>
    <mergeCell ref="A12:E12"/>
    <mergeCell ref="A13:E13"/>
    <mergeCell ref="A15:E15"/>
    <mergeCell ref="A19:E19"/>
    <mergeCell ref="A21:E21"/>
    <mergeCell ref="B23:E23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workbookViewId="0">
      <selection activeCell="E4" sqref="E4"/>
    </sheetView>
  </sheetViews>
  <sheetFormatPr defaultRowHeight="15" x14ac:dyDescent="0.25"/>
  <cols>
    <col min="1" max="1" width="25.7109375" customWidth="1"/>
    <col min="2" max="5" width="12.7109375" customWidth="1"/>
    <col min="6" max="6" width="59" customWidth="1"/>
  </cols>
  <sheetData>
    <row r="1" spans="1:6" ht="32.25" customHeight="1" thickBot="1" x14ac:dyDescent="0.3">
      <c r="A1" s="131" t="s">
        <v>30</v>
      </c>
      <c r="B1" s="132"/>
      <c r="C1" s="132"/>
      <c r="D1" s="132"/>
      <c r="E1" s="132"/>
      <c r="F1" s="132"/>
    </row>
    <row r="2" spans="1:6" ht="15.75" thickTop="1" x14ac:dyDescent="0.25">
      <c r="A2" s="6"/>
      <c r="B2" s="6"/>
      <c r="C2" s="6"/>
      <c r="D2" s="6"/>
      <c r="E2" s="6"/>
      <c r="F2" s="6"/>
    </row>
    <row r="3" spans="1:6" ht="21" x14ac:dyDescent="0.25">
      <c r="A3" s="8"/>
      <c r="B3" s="66">
        <v>2018</v>
      </c>
      <c r="C3" s="66">
        <v>2019</v>
      </c>
      <c r="D3" s="66">
        <v>2020</v>
      </c>
      <c r="E3" s="66">
        <v>2021</v>
      </c>
      <c r="F3" s="66" t="s">
        <v>54</v>
      </c>
    </row>
    <row r="4" spans="1:6" ht="114.75" customHeight="1" x14ac:dyDescent="0.25">
      <c r="A4" s="53" t="s">
        <v>31</v>
      </c>
      <c r="B4" s="54">
        <v>116790.9</v>
      </c>
      <c r="C4" s="54">
        <f>C5+C20</f>
        <v>107714.3</v>
      </c>
      <c r="D4" s="54">
        <f>D5+D20</f>
        <v>41750.9</v>
      </c>
      <c r="E4" s="54">
        <f>E5+E20</f>
        <v>43375.6</v>
      </c>
      <c r="F4" s="5"/>
    </row>
    <row r="5" spans="1:6" ht="114.75" customHeight="1" x14ac:dyDescent="0.25">
      <c r="A5" s="52" t="s">
        <v>32</v>
      </c>
      <c r="B5" s="55">
        <v>33485</v>
      </c>
      <c r="C5" s="55">
        <v>39434.5</v>
      </c>
      <c r="D5" s="55">
        <v>40607.599999999999</v>
      </c>
      <c r="E5" s="55">
        <v>42239.1</v>
      </c>
      <c r="F5" s="5"/>
    </row>
    <row r="6" spans="1:6" s="6" customFormat="1" ht="17.25" customHeight="1" x14ac:dyDescent="0.25">
      <c r="A6" s="48" t="s">
        <v>34</v>
      </c>
      <c r="B6" s="56"/>
      <c r="C6" s="56"/>
      <c r="D6" s="56"/>
      <c r="E6" s="56"/>
      <c r="F6" s="5"/>
    </row>
    <row r="7" spans="1:6" s="6" customFormat="1" ht="114.75" customHeight="1" x14ac:dyDescent="0.25">
      <c r="A7" s="50" t="s">
        <v>41</v>
      </c>
      <c r="B7" s="17">
        <f>SUM(B8:B13)</f>
        <v>31170</v>
      </c>
      <c r="C7" s="17">
        <f>SUM(C8:C13)</f>
        <v>37534.5</v>
      </c>
      <c r="D7" s="17">
        <f t="shared" ref="D7:E7" si="0">SUM(D8:D13)</f>
        <v>38707.599999999999</v>
      </c>
      <c r="E7" s="17">
        <f t="shared" si="0"/>
        <v>40339.1</v>
      </c>
      <c r="F7" s="5"/>
    </row>
    <row r="8" spans="1:6" s="6" customFormat="1" ht="114.75" customHeight="1" x14ac:dyDescent="0.25">
      <c r="A8" s="49" t="s">
        <v>35</v>
      </c>
      <c r="B8" s="16">
        <v>18590</v>
      </c>
      <c r="C8" s="16">
        <v>23500</v>
      </c>
      <c r="D8" s="16">
        <v>23680</v>
      </c>
      <c r="E8" s="16">
        <v>23810</v>
      </c>
      <c r="F8" s="5"/>
    </row>
    <row r="9" spans="1:6" s="6" customFormat="1" ht="114.75" customHeight="1" x14ac:dyDescent="0.25">
      <c r="A9" s="49" t="s">
        <v>36</v>
      </c>
      <c r="B9" s="16">
        <v>2328</v>
      </c>
      <c r="C9" s="16">
        <v>2592.5</v>
      </c>
      <c r="D9" s="16">
        <v>3475.6</v>
      </c>
      <c r="E9" s="16">
        <v>4977.1000000000004</v>
      </c>
      <c r="F9" s="5"/>
    </row>
    <row r="10" spans="1:6" s="6" customFormat="1" ht="114.75" customHeight="1" x14ac:dyDescent="0.25">
      <c r="A10" s="49" t="s">
        <v>39</v>
      </c>
      <c r="B10" s="16">
        <v>12</v>
      </c>
      <c r="C10" s="16">
        <v>2</v>
      </c>
      <c r="D10" s="16">
        <v>2</v>
      </c>
      <c r="E10" s="16">
        <v>2</v>
      </c>
      <c r="F10" s="5"/>
    </row>
    <row r="11" spans="1:6" s="6" customFormat="1" ht="114.75" customHeight="1" x14ac:dyDescent="0.25">
      <c r="A11" s="49" t="s">
        <v>37</v>
      </c>
      <c r="B11" s="16">
        <v>450</v>
      </c>
      <c r="C11" s="16">
        <v>880</v>
      </c>
      <c r="D11" s="16">
        <v>880</v>
      </c>
      <c r="E11" s="16">
        <v>880</v>
      </c>
      <c r="F11" s="5"/>
    </row>
    <row r="12" spans="1:6" s="6" customFormat="1" ht="114.75" customHeight="1" x14ac:dyDescent="0.25">
      <c r="A12" s="49" t="s">
        <v>38</v>
      </c>
      <c r="B12" s="16">
        <v>9790</v>
      </c>
      <c r="C12" s="16">
        <v>10560</v>
      </c>
      <c r="D12" s="16">
        <v>10670</v>
      </c>
      <c r="E12" s="16">
        <v>10670</v>
      </c>
      <c r="F12" s="5"/>
    </row>
    <row r="13" spans="1:6" s="6" customFormat="1" ht="114.75" customHeight="1" x14ac:dyDescent="0.25">
      <c r="A13" s="49" t="s">
        <v>40</v>
      </c>
      <c r="B13" s="16">
        <v>0</v>
      </c>
      <c r="C13" s="16">
        <v>0</v>
      </c>
      <c r="D13" s="16">
        <v>0</v>
      </c>
      <c r="E13" s="16">
        <v>0</v>
      </c>
      <c r="F13" s="5"/>
    </row>
    <row r="14" spans="1:6" s="6" customFormat="1" ht="114.75" customHeight="1" x14ac:dyDescent="0.25">
      <c r="A14" s="51" t="s">
        <v>42</v>
      </c>
      <c r="B14" s="17">
        <f>SUM(B15:B19)</f>
        <v>2265</v>
      </c>
      <c r="C14" s="17">
        <f t="shared" ref="C14:E14" si="1">SUM(C15:C19)</f>
        <v>1900</v>
      </c>
      <c r="D14" s="17">
        <f t="shared" si="1"/>
        <v>1900</v>
      </c>
      <c r="E14" s="17">
        <f t="shared" si="1"/>
        <v>1900</v>
      </c>
      <c r="F14" s="5"/>
    </row>
    <row r="15" spans="1:6" s="6" customFormat="1" ht="114.75" customHeight="1" x14ac:dyDescent="0.25">
      <c r="A15" s="49" t="s">
        <v>43</v>
      </c>
      <c r="B15" s="16">
        <v>1600</v>
      </c>
      <c r="C15" s="16">
        <v>1625</v>
      </c>
      <c r="D15" s="16">
        <v>1625</v>
      </c>
      <c r="E15" s="16">
        <v>1625</v>
      </c>
      <c r="F15" s="5"/>
    </row>
    <row r="16" spans="1:6" s="6" customFormat="1" ht="114.75" customHeight="1" x14ac:dyDescent="0.25">
      <c r="A16" s="49" t="s">
        <v>44</v>
      </c>
      <c r="B16" s="16">
        <v>0</v>
      </c>
      <c r="C16" s="16">
        <v>0</v>
      </c>
      <c r="D16" s="16">
        <v>0</v>
      </c>
      <c r="E16" s="16">
        <v>0</v>
      </c>
      <c r="F16" s="5"/>
    </row>
    <row r="17" spans="1:6" s="6" customFormat="1" ht="114.75" customHeight="1" x14ac:dyDescent="0.25">
      <c r="A17" s="49" t="s">
        <v>45</v>
      </c>
      <c r="B17" s="16">
        <v>35</v>
      </c>
      <c r="C17" s="16">
        <v>25</v>
      </c>
      <c r="D17" s="16">
        <v>25</v>
      </c>
      <c r="E17" s="16">
        <v>25</v>
      </c>
      <c r="F17" s="5"/>
    </row>
    <row r="18" spans="1:6" s="6" customFormat="1" ht="114.75" customHeight="1" x14ac:dyDescent="0.25">
      <c r="A18" s="49" t="s">
        <v>46</v>
      </c>
      <c r="B18" s="16">
        <v>630</v>
      </c>
      <c r="C18" s="16">
        <v>250</v>
      </c>
      <c r="D18" s="16">
        <v>250</v>
      </c>
      <c r="E18" s="16">
        <v>250</v>
      </c>
      <c r="F18" s="5"/>
    </row>
    <row r="19" spans="1:6" s="6" customFormat="1" ht="114.75" customHeight="1" x14ac:dyDescent="0.25">
      <c r="A19" s="49" t="s">
        <v>47</v>
      </c>
      <c r="B19" s="16"/>
      <c r="C19" s="16"/>
      <c r="D19" s="16"/>
      <c r="E19" s="16"/>
      <c r="F19" s="5"/>
    </row>
    <row r="20" spans="1:6" ht="114.75" customHeight="1" x14ac:dyDescent="0.25">
      <c r="A20" s="52" t="s">
        <v>33</v>
      </c>
      <c r="B20" s="16">
        <v>24571.9</v>
      </c>
      <c r="C20" s="16">
        <v>68279.8</v>
      </c>
      <c r="D20" s="16">
        <v>1143.3</v>
      </c>
      <c r="E20" s="16">
        <v>1136.5</v>
      </c>
      <c r="F20" s="5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ht="48" customHeight="1" x14ac:dyDescent="0.35">
      <c r="A23" s="133" t="s">
        <v>55</v>
      </c>
      <c r="B23" s="134"/>
      <c r="C23" s="134"/>
      <c r="D23" s="134"/>
      <c r="E23" s="114">
        <v>13.464</v>
      </c>
      <c r="F23" s="57" t="s">
        <v>18</v>
      </c>
    </row>
    <row r="24" spans="1:6" ht="15.75" x14ac:dyDescent="0.25">
      <c r="A24" s="10"/>
      <c r="B24" s="11"/>
      <c r="C24" s="7"/>
      <c r="D24" s="12"/>
      <c r="E24" s="12"/>
      <c r="F24" s="6"/>
    </row>
    <row r="25" spans="1:6" ht="18.75" x14ac:dyDescent="0.25">
      <c r="A25" s="8"/>
      <c r="B25" s="15">
        <v>2018</v>
      </c>
      <c r="C25" s="15">
        <v>2019</v>
      </c>
      <c r="D25" s="15">
        <v>2020</v>
      </c>
      <c r="E25" s="15">
        <v>2021</v>
      </c>
      <c r="F25" s="6"/>
    </row>
    <row r="26" spans="1:6" ht="18.75" x14ac:dyDescent="0.25">
      <c r="A26" s="15" t="s">
        <v>31</v>
      </c>
      <c r="B26" s="17">
        <f t="shared" ref="B26:E27" si="2">B4/$E$23</f>
        <v>8674.3092691622096</v>
      </c>
      <c r="C26" s="17">
        <f t="shared" si="2"/>
        <v>8000.1708259061197</v>
      </c>
      <c r="D26" s="17">
        <f t="shared" si="2"/>
        <v>3100.9284016636957</v>
      </c>
      <c r="E26" s="17">
        <f t="shared" si="2"/>
        <v>3221.5983363042183</v>
      </c>
      <c r="F26" s="6"/>
    </row>
    <row r="27" spans="1:6" ht="39.75" customHeight="1" x14ac:dyDescent="0.25">
      <c r="A27" s="14" t="s">
        <v>32</v>
      </c>
      <c r="B27" s="17">
        <f t="shared" si="2"/>
        <v>2487.0023767082589</v>
      </c>
      <c r="C27" s="17">
        <f t="shared" si="2"/>
        <v>2928.884432560903</v>
      </c>
      <c r="D27" s="17">
        <f t="shared" si="2"/>
        <v>3016.0130718954247</v>
      </c>
      <c r="E27" s="17">
        <f t="shared" si="2"/>
        <v>3137.188057040998</v>
      </c>
      <c r="F27" s="6"/>
    </row>
    <row r="28" spans="1:6" ht="37.5" x14ac:dyDescent="0.25">
      <c r="A28" s="14" t="s">
        <v>33</v>
      </c>
      <c r="B28" s="17">
        <f>B20/$E$23</f>
        <v>1825.0074272133097</v>
      </c>
      <c r="C28" s="17">
        <f t="shared" ref="C28:E28" si="3">C20/$E$23</f>
        <v>5071.2863933452172</v>
      </c>
      <c r="D28" s="17">
        <f t="shared" si="3"/>
        <v>84.915329768270936</v>
      </c>
      <c r="E28" s="17">
        <f t="shared" si="3"/>
        <v>84.410279263220431</v>
      </c>
      <c r="F28" s="6"/>
    </row>
    <row r="29" spans="1:6" ht="15.75" x14ac:dyDescent="0.25">
      <c r="A29" s="10"/>
      <c r="B29" s="11"/>
      <c r="C29" s="7"/>
      <c r="D29" s="12"/>
      <c r="E29" s="12"/>
      <c r="F29" s="6"/>
    </row>
    <row r="30" spans="1:6" ht="15.75" x14ac:dyDescent="0.25">
      <c r="A30" s="10"/>
      <c r="B30" s="11"/>
      <c r="C30" s="7"/>
      <c r="D30" s="12"/>
      <c r="E30" s="12"/>
      <c r="F30" s="6"/>
    </row>
    <row r="31" spans="1:6" x14ac:dyDescent="0.25">
      <c r="A31" s="7"/>
      <c r="B31" s="6"/>
      <c r="C31" s="9"/>
      <c r="D31" s="9"/>
      <c r="E31" s="9"/>
      <c r="F31" s="6"/>
    </row>
    <row r="32" spans="1:6" x14ac:dyDescent="0.25">
      <c r="A32" s="7"/>
      <c r="B32" s="6"/>
      <c r="C32" s="6"/>
      <c r="D32" s="6"/>
      <c r="E32" s="6"/>
      <c r="F32" s="6"/>
    </row>
    <row r="33" spans="1:6" x14ac:dyDescent="0.25">
      <c r="A33" s="7"/>
      <c r="B33" s="6"/>
      <c r="C33" s="6"/>
      <c r="D33" s="6"/>
      <c r="E33" s="6"/>
      <c r="F33" s="6"/>
    </row>
    <row r="34" spans="1:6" x14ac:dyDescent="0.25">
      <c r="A34" s="7"/>
      <c r="B34" s="6"/>
      <c r="C34" s="6"/>
      <c r="D34" s="6"/>
      <c r="E34" s="6"/>
      <c r="F34" s="6"/>
    </row>
    <row r="35" spans="1:6" x14ac:dyDescent="0.25">
      <c r="A35" s="7"/>
      <c r="B35" s="6"/>
      <c r="C35" s="6"/>
      <c r="D35" s="6"/>
      <c r="E35" s="6"/>
      <c r="F35" s="6"/>
    </row>
    <row r="36" spans="1:6" x14ac:dyDescent="0.25">
      <c r="A36" s="7"/>
      <c r="B36" s="6"/>
      <c r="C36" s="6"/>
      <c r="D36" s="6"/>
      <c r="E36" s="6"/>
      <c r="F36" s="6"/>
    </row>
    <row r="37" spans="1:6" x14ac:dyDescent="0.25">
      <c r="A37" s="7"/>
      <c r="B37" s="6"/>
      <c r="C37" s="6"/>
      <c r="D37" s="6"/>
      <c r="E37" s="6"/>
      <c r="F37" s="6"/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7"/>
      <c r="B39" s="6"/>
      <c r="C39" s="6"/>
      <c r="D39" s="6"/>
      <c r="E39" s="6"/>
      <c r="F39" s="6"/>
    </row>
    <row r="40" spans="1:6" x14ac:dyDescent="0.25">
      <c r="A40" s="7"/>
      <c r="B40" s="6"/>
      <c r="C40" s="6"/>
      <c r="D40" s="6"/>
      <c r="E40" s="6"/>
      <c r="F40" s="6"/>
    </row>
    <row r="41" spans="1:6" x14ac:dyDescent="0.25">
      <c r="A41" s="7"/>
      <c r="B41" s="6"/>
      <c r="C41" s="6"/>
      <c r="D41" s="6"/>
      <c r="E41" s="6"/>
      <c r="F41" s="6"/>
    </row>
    <row r="42" spans="1:6" x14ac:dyDescent="0.25">
      <c r="A42" s="7"/>
      <c r="B42" s="6"/>
      <c r="C42" s="6"/>
      <c r="D42" s="6"/>
      <c r="E42" s="6"/>
      <c r="F42" s="6"/>
    </row>
    <row r="43" spans="1:6" x14ac:dyDescent="0.25">
      <c r="A43" s="7"/>
      <c r="B43" s="6"/>
      <c r="C43" s="6"/>
      <c r="D43" s="6"/>
      <c r="E43" s="6"/>
      <c r="F43" s="6"/>
    </row>
    <row r="44" spans="1:6" x14ac:dyDescent="0.25">
      <c r="A44" s="7"/>
      <c r="B44" s="6"/>
      <c r="C44" s="6"/>
      <c r="D44" s="6"/>
      <c r="E44" s="6"/>
      <c r="F44" s="6"/>
    </row>
    <row r="45" spans="1:6" x14ac:dyDescent="0.25">
      <c r="A45" s="7"/>
      <c r="B45" s="6"/>
      <c r="C45" s="6"/>
      <c r="D45" s="6"/>
      <c r="E45" s="6"/>
      <c r="F45" s="6"/>
    </row>
    <row r="46" spans="1:6" x14ac:dyDescent="0.25">
      <c r="A46" s="7"/>
      <c r="B46" s="6"/>
      <c r="C46" s="6"/>
      <c r="D46" s="6"/>
      <c r="E46" s="6"/>
      <c r="F46" s="6"/>
    </row>
    <row r="47" spans="1:6" x14ac:dyDescent="0.25">
      <c r="A47" s="7"/>
      <c r="B47" s="6"/>
      <c r="C47" s="6"/>
      <c r="D47" s="6"/>
      <c r="E47" s="6"/>
      <c r="F47" s="6"/>
    </row>
    <row r="48" spans="1:6" x14ac:dyDescent="0.25">
      <c r="A48" s="7"/>
      <c r="B48" s="6"/>
      <c r="C48" s="6"/>
      <c r="D48" s="6"/>
      <c r="E48" s="6"/>
      <c r="F48" s="6"/>
    </row>
    <row r="49" spans="1:6" x14ac:dyDescent="0.25">
      <c r="A49" s="7"/>
      <c r="B49" s="6"/>
      <c r="C49" s="6"/>
      <c r="D49" s="6"/>
      <c r="E49" s="6"/>
      <c r="F49" s="6"/>
    </row>
    <row r="50" spans="1:6" x14ac:dyDescent="0.25">
      <c r="A50" s="7"/>
      <c r="B50" s="6"/>
      <c r="C50" s="6"/>
      <c r="D50" s="6"/>
      <c r="E50" s="6"/>
      <c r="F50" s="6"/>
    </row>
    <row r="51" spans="1:6" x14ac:dyDescent="0.25">
      <c r="A51" s="7"/>
      <c r="B51" s="6"/>
      <c r="C51" s="6"/>
      <c r="D51" s="6"/>
      <c r="E51" s="6"/>
      <c r="F51" s="6"/>
    </row>
    <row r="52" spans="1:6" x14ac:dyDescent="0.25">
      <c r="A52" s="7"/>
      <c r="B52" s="6"/>
      <c r="C52" s="6"/>
      <c r="D52" s="6"/>
      <c r="E52" s="6"/>
      <c r="F52" s="6"/>
    </row>
    <row r="53" spans="1:6" x14ac:dyDescent="0.25">
      <c r="A53" s="7"/>
      <c r="B53" s="6"/>
      <c r="C53" s="6"/>
      <c r="D53" s="6"/>
      <c r="E53" s="6"/>
      <c r="F53" s="6"/>
    </row>
    <row r="54" spans="1:6" x14ac:dyDescent="0.25">
      <c r="A54" s="7"/>
      <c r="B54" s="6"/>
      <c r="C54" s="6"/>
      <c r="D54" s="6"/>
      <c r="E54" s="6"/>
      <c r="F54" s="6"/>
    </row>
    <row r="55" spans="1:6" x14ac:dyDescent="0.25">
      <c r="A55" s="7"/>
      <c r="B55" s="6"/>
      <c r="C55" s="6"/>
      <c r="D55" s="6"/>
      <c r="E55" s="6"/>
      <c r="F55" s="6"/>
    </row>
    <row r="56" spans="1:6" x14ac:dyDescent="0.25">
      <c r="A56" s="7"/>
      <c r="B56" s="6"/>
      <c r="C56" s="6"/>
      <c r="D56" s="6"/>
      <c r="E56" s="6"/>
      <c r="F56" s="6"/>
    </row>
    <row r="57" spans="1:6" x14ac:dyDescent="0.25">
      <c r="A57" s="7"/>
      <c r="B57" s="6"/>
      <c r="C57" s="6"/>
      <c r="D57" s="6"/>
      <c r="E57" s="6"/>
      <c r="F57" s="6"/>
    </row>
    <row r="58" spans="1:6" x14ac:dyDescent="0.25">
      <c r="A58" s="7"/>
      <c r="B58" s="6"/>
      <c r="C58" s="6"/>
      <c r="D58" s="6"/>
      <c r="E58" s="6"/>
      <c r="F58" s="6"/>
    </row>
    <row r="59" spans="1:6" x14ac:dyDescent="0.25">
      <c r="A59" s="7"/>
      <c r="B59" s="6"/>
      <c r="C59" s="6"/>
      <c r="D59" s="6"/>
      <c r="E59" s="6"/>
      <c r="F59" s="6"/>
    </row>
    <row r="60" spans="1:6" x14ac:dyDescent="0.25">
      <c r="A60" s="7"/>
      <c r="B60" s="6"/>
      <c r="C60" s="6"/>
      <c r="D60" s="6"/>
      <c r="E60" s="6"/>
      <c r="F60" s="6"/>
    </row>
    <row r="61" spans="1:6" x14ac:dyDescent="0.25">
      <c r="A61" s="7"/>
      <c r="B61" s="6"/>
      <c r="C61" s="6"/>
      <c r="D61" s="6"/>
      <c r="E61" s="6"/>
      <c r="F61" s="6"/>
    </row>
    <row r="62" spans="1:6" x14ac:dyDescent="0.25">
      <c r="A62" s="7"/>
      <c r="B62" s="6"/>
      <c r="C62" s="6"/>
      <c r="D62" s="6"/>
      <c r="E62" s="6"/>
      <c r="F62" s="6"/>
    </row>
    <row r="63" spans="1:6" x14ac:dyDescent="0.25">
      <c r="A63" s="7"/>
      <c r="B63" s="6"/>
      <c r="C63" s="6"/>
      <c r="D63" s="6"/>
      <c r="E63" s="6"/>
      <c r="F63" s="6"/>
    </row>
    <row r="64" spans="1:6" x14ac:dyDescent="0.25">
      <c r="A64" s="7"/>
      <c r="B64" s="6"/>
      <c r="C64" s="6"/>
      <c r="D64" s="6"/>
      <c r="E64" s="6"/>
      <c r="F64" s="6"/>
    </row>
    <row r="65" spans="1:6" x14ac:dyDescent="0.25">
      <c r="A65" s="7"/>
      <c r="B65" s="6"/>
      <c r="C65" s="6"/>
      <c r="D65" s="6"/>
      <c r="E65" s="6"/>
      <c r="F65" s="6"/>
    </row>
    <row r="66" spans="1:6" x14ac:dyDescent="0.25">
      <c r="A66" s="7"/>
      <c r="B66" s="6"/>
      <c r="C66" s="6"/>
      <c r="D66" s="6"/>
      <c r="E66" s="6"/>
      <c r="F66" s="6"/>
    </row>
    <row r="67" spans="1:6" x14ac:dyDescent="0.25">
      <c r="A67" s="7"/>
      <c r="B67" s="6"/>
      <c r="C67" s="6"/>
      <c r="D67" s="6"/>
      <c r="E67" s="6"/>
      <c r="F67" s="6"/>
    </row>
    <row r="68" spans="1:6" x14ac:dyDescent="0.25">
      <c r="A68" s="7"/>
      <c r="B68" s="6"/>
      <c r="C68" s="6"/>
      <c r="D68" s="6"/>
      <c r="E68" s="6"/>
      <c r="F68" s="6"/>
    </row>
    <row r="69" spans="1:6" x14ac:dyDescent="0.25">
      <c r="A69" s="7"/>
      <c r="B69" s="6"/>
      <c r="C69" s="6"/>
      <c r="D69" s="6"/>
      <c r="E69" s="6"/>
      <c r="F69" s="6"/>
    </row>
    <row r="70" spans="1:6" x14ac:dyDescent="0.25">
      <c r="A70" s="7"/>
      <c r="B70" s="6"/>
      <c r="C70" s="6"/>
      <c r="D70" s="6"/>
      <c r="E70" s="6"/>
      <c r="F70" s="6"/>
    </row>
    <row r="71" spans="1:6" x14ac:dyDescent="0.25">
      <c r="A71" s="7"/>
      <c r="B71" s="6"/>
      <c r="C71" s="6"/>
      <c r="D71" s="6"/>
      <c r="E71" s="6"/>
      <c r="F71" s="6"/>
    </row>
    <row r="72" spans="1:6" x14ac:dyDescent="0.25">
      <c r="A72" s="7"/>
      <c r="B72" s="6"/>
      <c r="C72" s="6"/>
      <c r="D72" s="6"/>
      <c r="E72" s="6"/>
      <c r="F72" s="6"/>
    </row>
    <row r="73" spans="1:6" x14ac:dyDescent="0.25">
      <c r="A73" s="7"/>
      <c r="B73" s="6"/>
      <c r="C73" s="6"/>
      <c r="D73" s="6"/>
      <c r="E73" s="6"/>
      <c r="F73" s="6"/>
    </row>
    <row r="74" spans="1:6" x14ac:dyDescent="0.25">
      <c r="A74" s="7"/>
      <c r="B74" s="6"/>
      <c r="C74" s="6"/>
      <c r="D74" s="6"/>
      <c r="E74" s="6"/>
      <c r="F74" s="6"/>
    </row>
    <row r="75" spans="1:6" x14ac:dyDescent="0.25">
      <c r="A75" s="7"/>
      <c r="B75" s="6"/>
      <c r="C75" s="6"/>
      <c r="D75" s="6"/>
      <c r="E75" s="6"/>
      <c r="F75" s="6"/>
    </row>
    <row r="76" spans="1:6" x14ac:dyDescent="0.25">
      <c r="A76" s="7"/>
      <c r="B76" s="6"/>
      <c r="C76" s="6"/>
      <c r="D76" s="6"/>
      <c r="E76" s="6"/>
      <c r="F76" s="6"/>
    </row>
    <row r="77" spans="1:6" x14ac:dyDescent="0.25">
      <c r="A77" s="7"/>
      <c r="B77" s="6"/>
      <c r="C77" s="6"/>
      <c r="D77" s="6"/>
      <c r="E77" s="6"/>
      <c r="F77" s="6"/>
    </row>
    <row r="78" spans="1:6" x14ac:dyDescent="0.25">
      <c r="A78" s="7"/>
      <c r="B78" s="6"/>
      <c r="C78" s="6"/>
      <c r="D78" s="6"/>
      <c r="E78" s="6"/>
      <c r="F78" s="6"/>
    </row>
    <row r="79" spans="1:6" x14ac:dyDescent="0.25">
      <c r="A79" s="7"/>
      <c r="B79" s="6"/>
      <c r="C79" s="6"/>
      <c r="D79" s="6"/>
      <c r="E79" s="6"/>
      <c r="F79" s="6"/>
    </row>
    <row r="80" spans="1:6" x14ac:dyDescent="0.25">
      <c r="A80" s="7"/>
      <c r="B80" s="6"/>
      <c r="C80" s="6"/>
      <c r="D80" s="6"/>
      <c r="E80" s="6"/>
      <c r="F80" s="6"/>
    </row>
    <row r="81" spans="1:6" x14ac:dyDescent="0.25">
      <c r="A81" s="7"/>
      <c r="B81" s="6"/>
      <c r="C81" s="6"/>
      <c r="D81" s="6"/>
      <c r="E81" s="6"/>
      <c r="F81" s="6"/>
    </row>
    <row r="82" spans="1:6" x14ac:dyDescent="0.25">
      <c r="A82" s="7"/>
      <c r="B82" s="6"/>
      <c r="C82" s="6"/>
      <c r="D82" s="6"/>
      <c r="E82" s="6"/>
      <c r="F82" s="6"/>
    </row>
    <row r="83" spans="1:6" x14ac:dyDescent="0.25">
      <c r="A83" s="7"/>
      <c r="B83" s="6"/>
      <c r="C83" s="6"/>
      <c r="D83" s="6"/>
      <c r="E83" s="6"/>
      <c r="F83" s="6"/>
    </row>
    <row r="84" spans="1:6" x14ac:dyDescent="0.25">
      <c r="A84" s="7"/>
      <c r="B84" s="6"/>
      <c r="C84" s="6"/>
      <c r="D84" s="6"/>
      <c r="E84" s="6"/>
      <c r="F84" s="6"/>
    </row>
    <row r="85" spans="1:6" x14ac:dyDescent="0.25">
      <c r="A85" s="7"/>
      <c r="B85" s="6"/>
      <c r="C85" s="6"/>
      <c r="D85" s="6"/>
      <c r="E85" s="6"/>
      <c r="F85" s="6"/>
    </row>
    <row r="86" spans="1:6" x14ac:dyDescent="0.25">
      <c r="A86" s="7"/>
      <c r="B86" s="6"/>
      <c r="C86" s="6"/>
      <c r="D86" s="6"/>
      <c r="E86" s="6"/>
      <c r="F86" s="6"/>
    </row>
    <row r="87" spans="1:6" x14ac:dyDescent="0.25">
      <c r="A87" s="7"/>
      <c r="B87" s="6"/>
      <c r="C87" s="6"/>
      <c r="D87" s="6"/>
      <c r="E87" s="6"/>
      <c r="F87" s="6"/>
    </row>
    <row r="88" spans="1:6" x14ac:dyDescent="0.25">
      <c r="A88" s="7"/>
      <c r="B88" s="6"/>
      <c r="C88" s="6"/>
      <c r="D88" s="6"/>
      <c r="E88" s="6"/>
      <c r="F88" s="6"/>
    </row>
    <row r="89" spans="1:6" x14ac:dyDescent="0.25">
      <c r="A89" s="7"/>
      <c r="B89" s="6"/>
      <c r="C89" s="6"/>
      <c r="D89" s="6"/>
      <c r="E89" s="6"/>
      <c r="F89" s="6"/>
    </row>
    <row r="90" spans="1:6" x14ac:dyDescent="0.25">
      <c r="A90" s="7"/>
      <c r="B90" s="6"/>
      <c r="C90" s="6"/>
      <c r="D90" s="6"/>
      <c r="E90" s="6"/>
      <c r="F90" s="6"/>
    </row>
    <row r="91" spans="1:6" x14ac:dyDescent="0.25">
      <c r="A91" s="7"/>
      <c r="B91" s="6"/>
      <c r="C91" s="6"/>
      <c r="D91" s="6"/>
      <c r="E91" s="6"/>
      <c r="F91" s="6"/>
    </row>
    <row r="92" spans="1:6" x14ac:dyDescent="0.25">
      <c r="A92" s="7"/>
      <c r="B92" s="6"/>
      <c r="C92" s="6"/>
      <c r="D92" s="6"/>
      <c r="E92" s="6"/>
      <c r="F92" s="6"/>
    </row>
    <row r="93" spans="1:6" x14ac:dyDescent="0.25">
      <c r="A93" s="7"/>
      <c r="B93" s="6"/>
      <c r="C93" s="6"/>
      <c r="D93" s="6"/>
      <c r="E93" s="6"/>
      <c r="F93" s="6"/>
    </row>
    <row r="94" spans="1:6" x14ac:dyDescent="0.25">
      <c r="A94" s="7"/>
      <c r="B94" s="6"/>
      <c r="C94" s="6"/>
      <c r="D94" s="6"/>
      <c r="E94" s="6"/>
      <c r="F94" s="6"/>
    </row>
    <row r="95" spans="1:6" x14ac:dyDescent="0.25">
      <c r="A95" s="7"/>
      <c r="B95" s="6"/>
      <c r="C95" s="6"/>
      <c r="D95" s="6"/>
      <c r="E95" s="6"/>
      <c r="F95" s="6"/>
    </row>
    <row r="96" spans="1:6" x14ac:dyDescent="0.25">
      <c r="A96" s="7"/>
      <c r="B96" s="6"/>
      <c r="C96" s="6"/>
      <c r="D96" s="6"/>
      <c r="E96" s="6"/>
      <c r="F96" s="6"/>
    </row>
    <row r="97" spans="1:6" x14ac:dyDescent="0.25">
      <c r="A97" s="7"/>
      <c r="B97" s="6"/>
      <c r="C97" s="6"/>
      <c r="D97" s="6"/>
      <c r="E97" s="6"/>
      <c r="F97" s="6"/>
    </row>
    <row r="98" spans="1:6" x14ac:dyDescent="0.25">
      <c r="A98" s="7"/>
      <c r="B98" s="6"/>
      <c r="C98" s="6"/>
      <c r="D98" s="6"/>
      <c r="E98" s="6"/>
      <c r="F98" s="6"/>
    </row>
    <row r="99" spans="1:6" x14ac:dyDescent="0.25">
      <c r="A99" s="7"/>
      <c r="B99" s="6"/>
      <c r="C99" s="6"/>
      <c r="D99" s="6"/>
      <c r="E99" s="6"/>
      <c r="F99" s="6"/>
    </row>
    <row r="100" spans="1:6" x14ac:dyDescent="0.25">
      <c r="A100" s="7"/>
      <c r="B100" s="6"/>
      <c r="C100" s="6"/>
      <c r="D100" s="6"/>
      <c r="E100" s="6"/>
      <c r="F100" s="6"/>
    </row>
    <row r="101" spans="1:6" x14ac:dyDescent="0.25">
      <c r="A101" s="7"/>
      <c r="B101" s="6"/>
      <c r="C101" s="6"/>
      <c r="D101" s="6"/>
      <c r="E101" s="6"/>
      <c r="F101" s="6"/>
    </row>
    <row r="102" spans="1:6" x14ac:dyDescent="0.25">
      <c r="A102" s="7"/>
      <c r="B102" s="6"/>
      <c r="C102" s="6"/>
      <c r="D102" s="6"/>
      <c r="E102" s="6"/>
      <c r="F102" s="6"/>
    </row>
    <row r="103" spans="1:6" x14ac:dyDescent="0.25">
      <c r="A103" s="7"/>
      <c r="B103" s="6"/>
      <c r="C103" s="6"/>
      <c r="D103" s="6"/>
      <c r="E103" s="6"/>
      <c r="F103" s="6"/>
    </row>
    <row r="104" spans="1:6" x14ac:dyDescent="0.25">
      <c r="A104" s="7"/>
      <c r="B104" s="6"/>
      <c r="C104" s="6"/>
      <c r="D104" s="6"/>
      <c r="E104" s="6"/>
      <c r="F104" s="6"/>
    </row>
    <row r="105" spans="1:6" x14ac:dyDescent="0.25">
      <c r="A105" s="7"/>
      <c r="B105" s="6"/>
      <c r="C105" s="6"/>
      <c r="D105" s="6"/>
      <c r="E105" s="6"/>
      <c r="F105" s="6"/>
    </row>
    <row r="106" spans="1:6" x14ac:dyDescent="0.25">
      <c r="A106" s="7"/>
      <c r="B106" s="6"/>
      <c r="C106" s="6"/>
      <c r="D106" s="6"/>
      <c r="E106" s="6"/>
      <c r="F106" s="6"/>
    </row>
    <row r="107" spans="1:6" x14ac:dyDescent="0.25">
      <c r="A107" s="7"/>
      <c r="B107" s="6"/>
      <c r="C107" s="6"/>
      <c r="D107" s="6"/>
      <c r="E107" s="6"/>
      <c r="F107" s="6"/>
    </row>
    <row r="108" spans="1:6" x14ac:dyDescent="0.25">
      <c r="A108" s="7"/>
      <c r="B108" s="6"/>
      <c r="C108" s="6"/>
      <c r="D108" s="6"/>
      <c r="E108" s="6"/>
      <c r="F108" s="6"/>
    </row>
    <row r="109" spans="1:6" x14ac:dyDescent="0.25">
      <c r="A109" s="7"/>
      <c r="B109" s="6"/>
      <c r="C109" s="6"/>
      <c r="D109" s="6"/>
      <c r="E109" s="6"/>
      <c r="F109" s="6"/>
    </row>
    <row r="110" spans="1:6" x14ac:dyDescent="0.25">
      <c r="A110" s="7"/>
      <c r="B110" s="6"/>
      <c r="C110" s="6"/>
      <c r="D110" s="6"/>
      <c r="E110" s="6"/>
      <c r="F110" s="6"/>
    </row>
    <row r="111" spans="1:6" x14ac:dyDescent="0.25">
      <c r="A111" s="7"/>
      <c r="B111" s="6"/>
      <c r="C111" s="6"/>
      <c r="D111" s="6"/>
      <c r="E111" s="6"/>
      <c r="F111" s="6"/>
    </row>
    <row r="112" spans="1:6" x14ac:dyDescent="0.25">
      <c r="A112" s="7"/>
      <c r="B112" s="6"/>
      <c r="C112" s="6"/>
      <c r="D112" s="6"/>
      <c r="E112" s="6"/>
      <c r="F112" s="6"/>
    </row>
    <row r="113" spans="1:6" x14ac:dyDescent="0.25">
      <c r="A113" s="7"/>
      <c r="B113" s="6"/>
      <c r="C113" s="6"/>
      <c r="D113" s="6"/>
      <c r="E113" s="6"/>
      <c r="F113" s="6"/>
    </row>
    <row r="114" spans="1:6" x14ac:dyDescent="0.25">
      <c r="A114" s="7"/>
      <c r="B114" s="6"/>
      <c r="C114" s="6"/>
      <c r="D114" s="6"/>
      <c r="E114" s="6"/>
      <c r="F114" s="6"/>
    </row>
    <row r="115" spans="1:6" x14ac:dyDescent="0.25">
      <c r="A115" s="7"/>
      <c r="B115" s="6"/>
      <c r="C115" s="6"/>
      <c r="D115" s="6"/>
      <c r="E115" s="6"/>
      <c r="F115" s="6"/>
    </row>
    <row r="116" spans="1:6" x14ac:dyDescent="0.25">
      <c r="A116" s="7"/>
      <c r="B116" s="6"/>
      <c r="C116" s="6"/>
      <c r="D116" s="6"/>
      <c r="E116" s="6"/>
      <c r="F116" s="6"/>
    </row>
    <row r="117" spans="1:6" x14ac:dyDescent="0.25">
      <c r="A117" s="7"/>
      <c r="B117" s="6"/>
      <c r="C117" s="6"/>
      <c r="D117" s="6"/>
      <c r="E117" s="6"/>
      <c r="F117" s="6"/>
    </row>
    <row r="118" spans="1:6" x14ac:dyDescent="0.25">
      <c r="A118" s="7"/>
      <c r="B118" s="6"/>
      <c r="C118" s="6"/>
      <c r="D118" s="6"/>
      <c r="E118" s="6"/>
      <c r="F118" s="6"/>
    </row>
    <row r="119" spans="1:6" x14ac:dyDescent="0.25">
      <c r="A119" s="7"/>
      <c r="B119" s="6"/>
      <c r="C119" s="6"/>
      <c r="D119" s="6"/>
      <c r="E119" s="6"/>
      <c r="F119" s="6"/>
    </row>
    <row r="120" spans="1:6" x14ac:dyDescent="0.25">
      <c r="A120" s="7"/>
      <c r="B120" s="6"/>
      <c r="C120" s="6"/>
      <c r="D120" s="6"/>
      <c r="E120" s="6"/>
      <c r="F120" s="6"/>
    </row>
    <row r="121" spans="1:6" x14ac:dyDescent="0.25">
      <c r="A121" s="7"/>
      <c r="B121" s="6"/>
      <c r="C121" s="6"/>
      <c r="D121" s="6"/>
      <c r="E121" s="6"/>
      <c r="F121" s="6"/>
    </row>
    <row r="122" spans="1:6" x14ac:dyDescent="0.25">
      <c r="A122" s="7"/>
      <c r="B122" s="6"/>
      <c r="C122" s="6"/>
      <c r="D122" s="6"/>
      <c r="E122" s="6"/>
      <c r="F122" s="6"/>
    </row>
    <row r="123" spans="1:6" x14ac:dyDescent="0.25">
      <c r="A123" s="7"/>
      <c r="B123" s="6"/>
      <c r="C123" s="6"/>
      <c r="D123" s="6"/>
      <c r="E123" s="6"/>
      <c r="F123" s="6"/>
    </row>
    <row r="124" spans="1:6" x14ac:dyDescent="0.25">
      <c r="A124" s="7"/>
      <c r="B124" s="6"/>
      <c r="C124" s="6"/>
      <c r="D124" s="6"/>
      <c r="E124" s="6"/>
      <c r="F124" s="6"/>
    </row>
    <row r="125" spans="1:6" x14ac:dyDescent="0.25">
      <c r="A125" s="7"/>
      <c r="B125" s="6"/>
      <c r="C125" s="6"/>
      <c r="D125" s="6"/>
      <c r="E125" s="6"/>
      <c r="F125" s="6"/>
    </row>
    <row r="126" spans="1:6" x14ac:dyDescent="0.25">
      <c r="A126" s="7"/>
      <c r="B126" s="6"/>
      <c r="C126" s="6"/>
      <c r="D126" s="6"/>
      <c r="E126" s="6"/>
      <c r="F126" s="6"/>
    </row>
    <row r="127" spans="1:6" x14ac:dyDescent="0.25">
      <c r="A127" s="7"/>
      <c r="B127" s="6"/>
      <c r="C127" s="6"/>
      <c r="D127" s="6"/>
      <c r="E127" s="6"/>
      <c r="F127" s="6"/>
    </row>
    <row r="128" spans="1:6" x14ac:dyDescent="0.25">
      <c r="A128" s="7"/>
      <c r="B128" s="6"/>
      <c r="C128" s="6"/>
      <c r="D128" s="6"/>
      <c r="E128" s="6"/>
      <c r="F128" s="6"/>
    </row>
    <row r="129" spans="1:6" x14ac:dyDescent="0.25">
      <c r="A129" s="7"/>
      <c r="B129" s="6"/>
      <c r="C129" s="6"/>
      <c r="D129" s="6"/>
      <c r="E129" s="6"/>
      <c r="F129" s="6"/>
    </row>
    <row r="130" spans="1:6" x14ac:dyDescent="0.25">
      <c r="A130" s="7"/>
      <c r="B130" s="6"/>
      <c r="C130" s="6"/>
      <c r="D130" s="6"/>
      <c r="E130" s="6"/>
      <c r="F130" s="6"/>
    </row>
    <row r="131" spans="1:6" x14ac:dyDescent="0.25">
      <c r="A131" s="7"/>
      <c r="B131" s="6"/>
      <c r="C131" s="6"/>
      <c r="D131" s="6"/>
      <c r="E131" s="6"/>
      <c r="F131" s="6"/>
    </row>
    <row r="132" spans="1:6" x14ac:dyDescent="0.25">
      <c r="A132" s="7"/>
      <c r="B132" s="6"/>
      <c r="C132" s="6"/>
      <c r="D132" s="6"/>
      <c r="E132" s="6"/>
      <c r="F132" s="6"/>
    </row>
    <row r="133" spans="1:6" x14ac:dyDescent="0.25">
      <c r="A133" s="7"/>
      <c r="B133" s="6"/>
      <c r="C133" s="6"/>
      <c r="D133" s="6"/>
      <c r="E133" s="6"/>
      <c r="F133" s="6"/>
    </row>
    <row r="134" spans="1:6" x14ac:dyDescent="0.25">
      <c r="A134" s="7"/>
      <c r="B134" s="6"/>
      <c r="C134" s="6"/>
      <c r="D134" s="6"/>
      <c r="E134" s="6"/>
      <c r="F134" s="6"/>
    </row>
    <row r="135" spans="1:6" x14ac:dyDescent="0.25">
      <c r="A135" s="7"/>
      <c r="B135" s="6"/>
      <c r="C135" s="6"/>
      <c r="D135" s="6"/>
      <c r="E135" s="6"/>
      <c r="F135" s="6"/>
    </row>
    <row r="136" spans="1:6" x14ac:dyDescent="0.25">
      <c r="A136" s="7"/>
      <c r="B136" s="6"/>
      <c r="C136" s="6"/>
      <c r="D136" s="6"/>
      <c r="E136" s="6"/>
      <c r="F136" s="6"/>
    </row>
    <row r="137" spans="1:6" x14ac:dyDescent="0.25">
      <c r="A137" s="7"/>
      <c r="B137" s="6"/>
      <c r="C137" s="6"/>
      <c r="D137" s="6"/>
      <c r="E137" s="6"/>
      <c r="F137" s="6"/>
    </row>
    <row r="138" spans="1:6" x14ac:dyDescent="0.25">
      <c r="A138" s="7"/>
      <c r="B138" s="6"/>
      <c r="C138" s="6"/>
      <c r="D138" s="6"/>
      <c r="E138" s="6"/>
      <c r="F138" s="6"/>
    </row>
    <row r="139" spans="1:6" x14ac:dyDescent="0.25">
      <c r="A139" s="7"/>
      <c r="B139" s="6"/>
      <c r="C139" s="6"/>
      <c r="D139" s="6"/>
      <c r="E139" s="6"/>
      <c r="F139" s="6"/>
    </row>
    <row r="140" spans="1:6" x14ac:dyDescent="0.25">
      <c r="A140" s="7"/>
      <c r="B140" s="6"/>
      <c r="C140" s="6"/>
      <c r="D140" s="6"/>
      <c r="E140" s="6"/>
      <c r="F140" s="6"/>
    </row>
    <row r="141" spans="1:6" x14ac:dyDescent="0.25">
      <c r="A141" s="7"/>
      <c r="B141" s="6"/>
      <c r="C141" s="6"/>
      <c r="D141" s="6"/>
      <c r="E141" s="6"/>
      <c r="F141" s="6"/>
    </row>
    <row r="142" spans="1:6" x14ac:dyDescent="0.25">
      <c r="A142" s="7"/>
      <c r="B142" s="6"/>
      <c r="C142" s="6"/>
      <c r="D142" s="6"/>
      <c r="E142" s="6"/>
      <c r="F142" s="6"/>
    </row>
    <row r="143" spans="1:6" x14ac:dyDescent="0.25">
      <c r="A143" s="7"/>
      <c r="B143" s="6"/>
      <c r="C143" s="6"/>
      <c r="D143" s="6"/>
      <c r="E143" s="6"/>
      <c r="F143" s="6"/>
    </row>
    <row r="144" spans="1:6" x14ac:dyDescent="0.25">
      <c r="A144" s="7"/>
      <c r="B144" s="6"/>
      <c r="C144" s="6"/>
      <c r="D144" s="6"/>
      <c r="E144" s="6"/>
      <c r="F144" s="6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</sheetData>
  <mergeCells count="2">
    <mergeCell ref="A1:F1"/>
    <mergeCell ref="A23:D23"/>
  </mergeCells>
  <pageMargins left="0.11811023622047245" right="0" top="0.74803149606299213" bottom="0.55118110236220474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31" zoomScaleNormal="100" workbookViewId="0">
      <selection activeCell="C4" sqref="C4"/>
    </sheetView>
  </sheetViews>
  <sheetFormatPr defaultRowHeight="15" x14ac:dyDescent="0.25"/>
  <cols>
    <col min="1" max="1" width="27.5703125" customWidth="1"/>
    <col min="2" max="5" width="14.7109375" customWidth="1"/>
    <col min="6" max="6" width="57.42578125" customWidth="1"/>
    <col min="7" max="7" width="9.85546875" customWidth="1"/>
  </cols>
  <sheetData>
    <row r="1" spans="1:6" ht="27.75" customHeight="1" thickBot="1" x14ac:dyDescent="0.3">
      <c r="A1" s="131" t="s">
        <v>0</v>
      </c>
      <c r="B1" s="132"/>
      <c r="C1" s="132"/>
      <c r="D1" s="132"/>
      <c r="E1" s="132"/>
      <c r="F1" s="132"/>
    </row>
    <row r="2" spans="1:6" ht="15.75" thickTop="1" x14ac:dyDescent="0.25">
      <c r="A2" s="1"/>
      <c r="B2" s="1"/>
      <c r="C2" s="1"/>
      <c r="D2" s="1"/>
      <c r="E2" s="1"/>
      <c r="F2" s="1"/>
    </row>
    <row r="3" spans="1:6" ht="21" x14ac:dyDescent="0.25">
      <c r="A3" s="2"/>
      <c r="B3" s="66">
        <v>2018</v>
      </c>
      <c r="C3" s="66">
        <v>2019</v>
      </c>
      <c r="D3" s="66">
        <v>2020</v>
      </c>
      <c r="E3" s="66">
        <v>2021</v>
      </c>
      <c r="F3" s="66" t="s">
        <v>53</v>
      </c>
    </row>
    <row r="4" spans="1:6" ht="126" customHeight="1" x14ac:dyDescent="0.25">
      <c r="A4" s="66" t="s">
        <v>1</v>
      </c>
      <c r="B4" s="65">
        <f>SUM(B5:B13)</f>
        <v>120061</v>
      </c>
      <c r="C4" s="65">
        <f t="shared" ref="C4:E4" si="0">SUM(C5:C13)</f>
        <v>107714.29999999999</v>
      </c>
      <c r="D4" s="65">
        <f t="shared" si="0"/>
        <v>41750.9</v>
      </c>
      <c r="E4" s="65">
        <f t="shared" si="0"/>
        <v>43375.6</v>
      </c>
      <c r="F4" s="3"/>
    </row>
    <row r="5" spans="1:6" ht="126" customHeight="1" x14ac:dyDescent="0.25">
      <c r="A5" s="67" t="s">
        <v>2</v>
      </c>
      <c r="B5" s="16">
        <v>7306</v>
      </c>
      <c r="C5" s="16">
        <v>8797.2999999999993</v>
      </c>
      <c r="D5" s="16">
        <v>8928.4</v>
      </c>
      <c r="E5" s="16">
        <v>8995.5</v>
      </c>
      <c r="F5" s="3"/>
    </row>
    <row r="6" spans="1:6" ht="125.25" customHeight="1" x14ac:dyDescent="0.25">
      <c r="A6" s="67" t="s">
        <v>3</v>
      </c>
      <c r="B6" s="16">
        <v>529.4</v>
      </c>
      <c r="C6" s="16">
        <v>555.79999999999995</v>
      </c>
      <c r="D6" s="16">
        <v>555.79999999999995</v>
      </c>
      <c r="E6" s="16">
        <v>555.79999999999995</v>
      </c>
      <c r="F6" s="3"/>
    </row>
    <row r="7" spans="1:6" ht="126" customHeight="1" x14ac:dyDescent="0.25">
      <c r="A7" s="67" t="s">
        <v>4</v>
      </c>
      <c r="B7" s="16">
        <v>34367.9</v>
      </c>
      <c r="C7" s="16">
        <v>44801</v>
      </c>
      <c r="D7" s="16">
        <v>8075.9</v>
      </c>
      <c r="E7" s="16">
        <v>7230</v>
      </c>
      <c r="F7" s="3"/>
    </row>
    <row r="8" spans="1:6" ht="126" customHeight="1" x14ac:dyDescent="0.25">
      <c r="A8" s="67" t="s">
        <v>5</v>
      </c>
      <c r="B8" s="16">
        <v>63938.3</v>
      </c>
      <c r="C8" s="16">
        <v>53460.2</v>
      </c>
      <c r="D8" s="16">
        <v>23060.9</v>
      </c>
      <c r="E8" s="16">
        <v>24353.4</v>
      </c>
      <c r="F8" s="3"/>
    </row>
    <row r="9" spans="1:6" ht="126" customHeight="1" x14ac:dyDescent="0.25">
      <c r="A9" s="67" t="s">
        <v>6</v>
      </c>
      <c r="B9" s="16">
        <v>70</v>
      </c>
      <c r="C9" s="16">
        <v>50</v>
      </c>
      <c r="D9" s="16">
        <v>50</v>
      </c>
      <c r="E9" s="16">
        <v>50</v>
      </c>
      <c r="F9" s="5"/>
    </row>
    <row r="10" spans="1:6" s="6" customFormat="1" ht="126" customHeight="1" x14ac:dyDescent="0.25">
      <c r="A10" s="14" t="s">
        <v>59</v>
      </c>
      <c r="B10" s="16"/>
      <c r="C10" s="16">
        <v>0</v>
      </c>
      <c r="D10" s="16">
        <v>0</v>
      </c>
      <c r="E10" s="16">
        <v>0</v>
      </c>
      <c r="F10" s="5"/>
    </row>
    <row r="11" spans="1:6" s="4" customFormat="1" ht="126" customHeight="1" x14ac:dyDescent="0.25">
      <c r="A11" s="67" t="s">
        <v>7</v>
      </c>
      <c r="B11" s="16">
        <v>55</v>
      </c>
      <c r="C11" s="16">
        <v>50</v>
      </c>
      <c r="D11" s="16">
        <v>50</v>
      </c>
      <c r="E11" s="16">
        <v>50</v>
      </c>
      <c r="F11" s="5"/>
    </row>
    <row r="12" spans="1:6" s="6" customFormat="1" ht="126" customHeight="1" x14ac:dyDescent="0.25">
      <c r="A12" s="71" t="s">
        <v>33</v>
      </c>
      <c r="B12" s="18">
        <v>13794.4</v>
      </c>
      <c r="C12" s="16"/>
      <c r="D12" s="16"/>
      <c r="E12" s="16"/>
      <c r="F12" s="70"/>
    </row>
    <row r="13" spans="1:6" ht="63" x14ac:dyDescent="0.25">
      <c r="A13" s="68" t="s">
        <v>8</v>
      </c>
      <c r="B13" s="63" t="s">
        <v>52</v>
      </c>
      <c r="C13" s="64" t="s">
        <v>52</v>
      </c>
      <c r="D13" s="18">
        <v>1029.9000000000001</v>
      </c>
      <c r="E13" s="19">
        <v>2140.9</v>
      </c>
    </row>
    <row r="14" spans="1:6" s="6" customFormat="1" ht="28.5" customHeight="1" x14ac:dyDescent="0.3">
      <c r="A14" s="59"/>
      <c r="B14" s="60"/>
      <c r="C14" s="61"/>
      <c r="D14" s="62"/>
      <c r="E14" s="62"/>
    </row>
    <row r="15" spans="1:6" ht="28.5" customHeight="1" x14ac:dyDescent="0.25"/>
    <row r="16" spans="1:6" ht="28.5" customHeight="1" x14ac:dyDescent="0.25"/>
    <row r="17" spans="1:6" ht="40.5" customHeight="1" x14ac:dyDescent="0.25">
      <c r="A17" s="135" t="s">
        <v>56</v>
      </c>
      <c r="B17" s="136"/>
      <c r="C17" s="136"/>
      <c r="D17" s="136"/>
      <c r="E17" s="115">
        <v>13.464</v>
      </c>
      <c r="F17" s="58" t="s">
        <v>18</v>
      </c>
    </row>
    <row r="18" spans="1:6" ht="15.75" x14ac:dyDescent="0.25">
      <c r="A18" s="10"/>
      <c r="B18" s="11"/>
      <c r="C18" s="7"/>
      <c r="D18" s="12"/>
      <c r="E18" s="12"/>
    </row>
    <row r="19" spans="1:6" ht="18.75" x14ac:dyDescent="0.25">
      <c r="A19" s="8"/>
      <c r="B19" s="15">
        <v>2017</v>
      </c>
      <c r="C19" s="15">
        <v>2018</v>
      </c>
      <c r="D19" s="15">
        <v>2019</v>
      </c>
      <c r="E19" s="15">
        <v>2020</v>
      </c>
    </row>
    <row r="20" spans="1:6" ht="18.75" x14ac:dyDescent="0.25">
      <c r="A20" s="13" t="s">
        <v>1</v>
      </c>
      <c r="B20" s="17">
        <f>B21+B22+B23+B24+B25+B26+B27</f>
        <v>7892.6470588235297</v>
      </c>
      <c r="C20" s="17">
        <f t="shared" ref="C20:E20" si="1">C21+C22+C23+C24+C25+C26+C27</f>
        <v>8000.1708259061188</v>
      </c>
      <c r="D20" s="17">
        <f t="shared" si="1"/>
        <v>3031.4550802139038</v>
      </c>
      <c r="E20" s="17">
        <f t="shared" si="1"/>
        <v>3067.3755199049315</v>
      </c>
    </row>
    <row r="21" spans="1:6" ht="37.5" x14ac:dyDescent="0.25">
      <c r="A21" s="14" t="s">
        <v>2</v>
      </c>
      <c r="B21" s="17">
        <f>B5/E17</f>
        <v>542.63220439691031</v>
      </c>
      <c r="C21" s="17">
        <f>C5/E17</f>
        <v>653.39423648247168</v>
      </c>
      <c r="D21" s="17">
        <f>D5/E17</f>
        <v>663.13131313131305</v>
      </c>
      <c r="E21" s="17">
        <f>E5/E17</f>
        <v>668.11497326203209</v>
      </c>
    </row>
    <row r="22" spans="1:6" ht="75" x14ac:dyDescent="0.25">
      <c r="A22" s="14" t="s">
        <v>3</v>
      </c>
      <c r="B22" s="17">
        <f>B6/E17</f>
        <v>39.31966726084373</v>
      </c>
      <c r="C22" s="17">
        <f>C6/E17</f>
        <v>41.28045157456922</v>
      </c>
      <c r="D22" s="17">
        <v>47.6</v>
      </c>
      <c r="E22" s="17">
        <f>E6/E17</f>
        <v>41.28045157456922</v>
      </c>
    </row>
    <row r="23" spans="1:6" ht="37.5" x14ac:dyDescent="0.25">
      <c r="A23" s="14" t="s">
        <v>4</v>
      </c>
      <c r="B23" s="17">
        <f>B7/E17</f>
        <v>2552.5772430184197</v>
      </c>
      <c r="C23" s="17">
        <f>C7/E17</f>
        <v>3327.4658348187759</v>
      </c>
      <c r="D23" s="17">
        <f>D7/E17</f>
        <v>599.81431966726075</v>
      </c>
      <c r="E23" s="17">
        <f>E7/E17</f>
        <v>536.98752228163994</v>
      </c>
    </row>
    <row r="24" spans="1:6" ht="56.25" x14ac:dyDescent="0.25">
      <c r="A24" s="14" t="s">
        <v>5</v>
      </c>
      <c r="B24" s="17">
        <f>B8/E17</f>
        <v>4748.8339275103981</v>
      </c>
      <c r="C24" s="17">
        <f>C8/E17</f>
        <v>3970.6030897207365</v>
      </c>
      <c r="D24" s="17">
        <f>D8/E17</f>
        <v>1712.7822341057636</v>
      </c>
      <c r="E24" s="17">
        <f>E8/E17</f>
        <v>1808.7789661319073</v>
      </c>
    </row>
    <row r="25" spans="1:6" ht="37.5" x14ac:dyDescent="0.25">
      <c r="A25" s="14" t="s">
        <v>6</v>
      </c>
      <c r="B25" s="17">
        <f>B9/E17</f>
        <v>5.1990493166963754</v>
      </c>
      <c r="C25" s="17">
        <f>C9/E17</f>
        <v>3.7136066547831255</v>
      </c>
      <c r="D25" s="17">
        <f>D9/E17</f>
        <v>3.7136066547831255</v>
      </c>
      <c r="E25" s="17">
        <f>E9/E17</f>
        <v>3.7136066547831255</v>
      </c>
    </row>
    <row r="26" spans="1:6" s="6" customFormat="1" ht="18.75" x14ac:dyDescent="0.25">
      <c r="A26" s="14" t="s">
        <v>59</v>
      </c>
      <c r="B26" s="17">
        <v>0</v>
      </c>
      <c r="C26" s="17">
        <f>C10/E17</f>
        <v>0</v>
      </c>
      <c r="D26" s="17">
        <v>0.7</v>
      </c>
      <c r="E26" s="17">
        <v>0.7</v>
      </c>
    </row>
    <row r="27" spans="1:6" ht="37.5" x14ac:dyDescent="0.25">
      <c r="A27" s="14" t="s">
        <v>7</v>
      </c>
      <c r="B27" s="17">
        <f>B11/E17</f>
        <v>4.0849673202614376</v>
      </c>
      <c r="C27" s="17">
        <f>C11/E17</f>
        <v>3.7136066547831255</v>
      </c>
      <c r="D27" s="17">
        <f>D11/E17</f>
        <v>3.7136066547831255</v>
      </c>
      <c r="E27" s="17">
        <v>7.8</v>
      </c>
    </row>
    <row r="28" spans="1:6" ht="15.75" x14ac:dyDescent="0.25">
      <c r="A28" s="10"/>
      <c r="B28" s="11"/>
      <c r="C28" s="7"/>
      <c r="D28" s="12"/>
      <c r="E28" s="12"/>
    </row>
    <row r="29" spans="1:6" ht="15.75" x14ac:dyDescent="0.25">
      <c r="A29" s="10"/>
      <c r="B29" s="11"/>
      <c r="C29" s="7"/>
      <c r="D29" s="12"/>
      <c r="E29" s="12"/>
    </row>
    <row r="30" spans="1:6" x14ac:dyDescent="0.25">
      <c r="A30" s="6"/>
      <c r="B30" s="6"/>
      <c r="C30" s="9"/>
      <c r="D30" s="9"/>
      <c r="E30" s="9"/>
    </row>
  </sheetData>
  <mergeCells count="2">
    <mergeCell ref="A1:F1"/>
    <mergeCell ref="A17:D17"/>
  </mergeCells>
  <pageMargins left="0.11811023622047245" right="0.11811023622047245" top="0.15748031496062992" bottom="0.15748031496062992" header="0.11811023622047245" footer="0.11811023622047245"/>
  <pageSetup paperSize="9" scale="80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Вводная часть</vt:lpstr>
      <vt:lpstr>Доходы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dubrova</dc:creator>
  <cp:lastModifiedBy>Admin</cp:lastModifiedBy>
  <cp:lastPrinted>2018-09-13T09:23:34Z</cp:lastPrinted>
  <dcterms:created xsi:type="dcterms:W3CDTF">2014-12-09T09:01:21Z</dcterms:created>
  <dcterms:modified xsi:type="dcterms:W3CDTF">2018-12-27T20:13:07Z</dcterms:modified>
</cp:coreProperties>
</file>